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19155" windowHeight="11700" activeTab="1"/>
  </bookViews>
  <sheets>
    <sheet name="Over-14" sheetId="1" r:id="rId1"/>
    <sheet name="Under-14" sheetId="3" r:id="rId2"/>
    <sheet name="Sheet1" sheetId="4" r:id="rId3"/>
  </sheets>
  <calcPr calcId="145621"/>
</workbook>
</file>

<file path=xl/calcChain.xml><?xml version="1.0" encoding="utf-8"?>
<calcChain xmlns="http://schemas.openxmlformats.org/spreadsheetml/2006/main">
  <c r="P108" i="3" l="1"/>
  <c r="P140" i="3"/>
  <c r="P8" i="3"/>
  <c r="O88" i="3"/>
  <c r="P88" i="3" s="1"/>
  <c r="O138" i="3"/>
  <c r="O80" i="3"/>
  <c r="O52" i="3"/>
  <c r="O66" i="3"/>
  <c r="O79" i="3"/>
  <c r="O129" i="3"/>
  <c r="O38" i="3"/>
  <c r="O132" i="3"/>
  <c r="O46" i="3"/>
  <c r="O25" i="3"/>
  <c r="O125" i="3"/>
  <c r="O14" i="3"/>
  <c r="O31" i="3"/>
  <c r="O116" i="3"/>
  <c r="O156" i="3"/>
  <c r="O127" i="3"/>
  <c r="O92" i="3"/>
  <c r="P92" i="3" s="1"/>
  <c r="O91" i="3"/>
  <c r="P91" i="3" s="1"/>
  <c r="O22" i="3"/>
  <c r="O148" i="3"/>
  <c r="O123" i="3"/>
  <c r="O59" i="3"/>
  <c r="O130" i="3"/>
  <c r="O126" i="3"/>
  <c r="O34" i="3"/>
  <c r="O53" i="3"/>
  <c r="O20" i="3"/>
  <c r="O56" i="3"/>
  <c r="O106" i="3"/>
  <c r="P106" i="3" s="1"/>
  <c r="O89" i="3"/>
  <c r="P89" i="3" s="1"/>
  <c r="O150" i="3"/>
  <c r="O118" i="3"/>
  <c r="O167" i="3"/>
  <c r="O12" i="3"/>
  <c r="O85" i="3"/>
  <c r="O107" i="3"/>
  <c r="P107" i="3" s="1"/>
  <c r="O100" i="3"/>
  <c r="P100" i="3" s="1"/>
  <c r="O72" i="3"/>
  <c r="O60" i="3"/>
  <c r="O140" i="3"/>
  <c r="O42" i="3"/>
  <c r="O177" i="3"/>
  <c r="O189" i="3"/>
  <c r="O113" i="3"/>
  <c r="O187" i="3"/>
  <c r="O108" i="3"/>
  <c r="O128" i="3"/>
  <c r="O27" i="3"/>
  <c r="P27" i="3" s="1"/>
  <c r="O30" i="3"/>
  <c r="P30" i="3" s="1"/>
  <c r="O58" i="3"/>
  <c r="O47" i="3"/>
  <c r="O104" i="3"/>
  <c r="P104" i="3" s="1"/>
  <c r="O142" i="3"/>
  <c r="O15" i="3"/>
  <c r="O166" i="3"/>
  <c r="O99" i="3"/>
  <c r="P99" i="3" s="1"/>
  <c r="O24" i="3"/>
  <c r="O179" i="3"/>
  <c r="O151" i="3"/>
  <c r="O152" i="3"/>
  <c r="O23" i="3"/>
  <c r="P23" i="3" s="1"/>
  <c r="O13" i="3"/>
  <c r="P13" i="3" s="1"/>
  <c r="O133" i="3"/>
  <c r="O159" i="3"/>
  <c r="O171" i="3"/>
  <c r="O153" i="3"/>
  <c r="O190" i="3"/>
  <c r="O36" i="3"/>
  <c r="O29" i="3"/>
  <c r="O122" i="3"/>
  <c r="P122" i="3" s="1"/>
  <c r="O124" i="3"/>
  <c r="O188" i="3"/>
  <c r="O9" i="3"/>
  <c r="P9" i="3" s="1"/>
  <c r="O121" i="3"/>
  <c r="O181" i="3"/>
  <c r="O134" i="3"/>
  <c r="O168" i="3"/>
  <c r="O172" i="3"/>
  <c r="O173" i="3"/>
  <c r="O54" i="3"/>
  <c r="O37" i="3"/>
  <c r="O33" i="3"/>
  <c r="O41" i="3"/>
  <c r="O169" i="3"/>
  <c r="P169" i="3" s="1"/>
  <c r="O175" i="3"/>
  <c r="P175" i="3" s="1"/>
  <c r="O183" i="3"/>
  <c r="O102" i="3"/>
  <c r="P102" i="3" s="1"/>
  <c r="O40" i="3"/>
  <c r="O135" i="3"/>
  <c r="O94" i="3"/>
  <c r="P94" i="3" s="1"/>
  <c r="O51" i="3"/>
  <c r="O174" i="3"/>
  <c r="O57" i="3"/>
  <c r="O77" i="3"/>
  <c r="O144" i="3"/>
  <c r="O182" i="3"/>
  <c r="O50" i="3"/>
  <c r="O117" i="3"/>
  <c r="O154" i="3"/>
  <c r="O96" i="3"/>
  <c r="P96" i="3" s="1"/>
  <c r="O119" i="3"/>
  <c r="O145" i="3"/>
  <c r="O39" i="3"/>
  <c r="O90" i="3"/>
  <c r="P90" i="3" s="1"/>
  <c r="O93" i="3"/>
  <c r="P93" i="3" s="1"/>
  <c r="O61" i="3"/>
  <c r="O70" i="3"/>
  <c r="O82" i="3"/>
  <c r="O158" i="3"/>
  <c r="O186" i="3"/>
  <c r="O185" i="3"/>
  <c r="O110" i="3"/>
  <c r="O7" i="3"/>
  <c r="P7" i="3" s="1"/>
  <c r="O87" i="3"/>
  <c r="P87" i="3" s="1"/>
  <c r="O81" i="3"/>
  <c r="O74" i="3"/>
  <c r="O55" i="3"/>
  <c r="O65" i="3"/>
  <c r="O101" i="3"/>
  <c r="P101" i="3" s="1"/>
  <c r="O178" i="3"/>
  <c r="O176" i="3"/>
  <c r="O141" i="3"/>
  <c r="O111" i="3"/>
  <c r="O75" i="3"/>
  <c r="O136" i="3"/>
  <c r="O48" i="3"/>
  <c r="O147" i="3"/>
  <c r="O73" i="3"/>
  <c r="O120" i="3"/>
  <c r="O162" i="3"/>
  <c r="O170" i="3"/>
  <c r="O18" i="3"/>
  <c r="O114" i="3"/>
  <c r="O62" i="3"/>
  <c r="O115" i="3"/>
  <c r="O155" i="3"/>
  <c r="P155" i="3" s="1"/>
  <c r="O84" i="3"/>
  <c r="O19" i="3"/>
  <c r="P19" i="3" s="1"/>
  <c r="O26" i="3"/>
  <c r="P26" i="3" s="1"/>
  <c r="O32" i="3"/>
  <c r="O45" i="3"/>
  <c r="O131" i="3"/>
  <c r="O149" i="3"/>
  <c r="O103" i="3"/>
  <c r="P103" i="3" s="1"/>
  <c r="O164" i="3"/>
  <c r="O184" i="3"/>
  <c r="O139" i="3"/>
  <c r="O143" i="3"/>
  <c r="P143" i="3" s="1"/>
  <c r="O160" i="3"/>
  <c r="O8" i="3"/>
  <c r="O11" i="3"/>
  <c r="O35" i="3"/>
  <c r="O105" i="3"/>
  <c r="P105" i="3" s="1"/>
  <c r="O49" i="3"/>
  <c r="O161" i="3"/>
  <c r="O97" i="3"/>
  <c r="P97" i="3" s="1"/>
  <c r="O146" i="3"/>
  <c r="O68" i="3"/>
  <c r="O98" i="3"/>
  <c r="P98" i="3" s="1"/>
  <c r="O21" i="3"/>
  <c r="P21" i="3" s="1"/>
  <c r="O95" i="3"/>
  <c r="P95" i="3" s="1"/>
  <c r="O109" i="3"/>
  <c r="O43" i="3"/>
  <c r="O16" i="3"/>
  <c r="O165" i="3"/>
  <c r="O157" i="3"/>
  <c r="O63" i="3"/>
  <c r="O17" i="3"/>
  <c r="O112" i="3"/>
  <c r="O137" i="3"/>
  <c r="O28" i="3"/>
  <c r="O69" i="3"/>
  <c r="O86" i="3"/>
  <c r="O180" i="3"/>
  <c r="O83" i="3"/>
  <c r="O78" i="3"/>
  <c r="O64" i="3"/>
  <c r="O67" i="3"/>
  <c r="O76" i="3"/>
  <c r="O6" i="3"/>
  <c r="P6" i="3" s="1"/>
  <c r="O44" i="3"/>
  <c r="O10" i="3"/>
  <c r="P10" i="3" s="1"/>
  <c r="O163" i="3"/>
  <c r="O71" i="3"/>
  <c r="P209" i="1"/>
  <c r="P234" i="1"/>
  <c r="P269" i="1"/>
  <c r="O270" i="1"/>
  <c r="O263" i="1"/>
  <c r="O59" i="1"/>
  <c r="O167" i="1"/>
  <c r="O56" i="1"/>
  <c r="O168" i="1"/>
  <c r="O175" i="1"/>
  <c r="O89" i="1"/>
  <c r="O174" i="1"/>
  <c r="O194" i="1"/>
  <c r="O164" i="1"/>
  <c r="O100" i="1"/>
  <c r="O18" i="1"/>
  <c r="P18" i="1" s="1"/>
  <c r="O8" i="1"/>
  <c r="P8" i="1" s="1"/>
  <c r="O201" i="1"/>
  <c r="O210" i="1"/>
  <c r="O32" i="1"/>
  <c r="O232" i="1"/>
  <c r="O116" i="1"/>
  <c r="O88" i="1"/>
  <c r="O92" i="1"/>
  <c r="O61" i="1"/>
  <c r="O17" i="1"/>
  <c r="P17" i="1" s="1"/>
  <c r="O266" i="1"/>
  <c r="O244" i="1"/>
  <c r="O225" i="1"/>
  <c r="O16" i="1"/>
  <c r="P16" i="1" s="1"/>
  <c r="O26" i="1"/>
  <c r="P26" i="1" s="1"/>
  <c r="O202" i="1"/>
  <c r="O107" i="1"/>
  <c r="O137" i="1"/>
  <c r="O105" i="1"/>
  <c r="O151" i="1"/>
  <c r="O250" i="1"/>
  <c r="O152" i="1"/>
  <c r="O49" i="1"/>
  <c r="O290" i="1"/>
  <c r="O75" i="1"/>
  <c r="O27" i="1"/>
  <c r="P27" i="1" s="1"/>
  <c r="O243" i="1"/>
  <c r="O283" i="1"/>
  <c r="O117" i="1"/>
  <c r="O159" i="1"/>
  <c r="O247" i="1"/>
  <c r="O173" i="1"/>
  <c r="P173" i="1" s="1"/>
  <c r="O183" i="1"/>
  <c r="O104" i="1"/>
  <c r="O82" i="1"/>
  <c r="O255" i="1"/>
  <c r="O41" i="1"/>
  <c r="O165" i="1"/>
  <c r="O161" i="1"/>
  <c r="O114" i="1"/>
  <c r="O162" i="1"/>
  <c r="O46" i="1"/>
  <c r="O235" i="1"/>
  <c r="O91" i="1"/>
  <c r="O14" i="1"/>
  <c r="P14" i="1" s="1"/>
  <c r="O58" i="1"/>
  <c r="O294" i="1"/>
  <c r="O224" i="1"/>
  <c r="O80" i="1"/>
  <c r="O30" i="1"/>
  <c r="O258" i="1"/>
  <c r="O76" i="1"/>
  <c r="O111" i="1"/>
  <c r="O252" i="1"/>
  <c r="O37" i="1"/>
  <c r="O112" i="1"/>
  <c r="O189" i="1"/>
  <c r="O69" i="1"/>
  <c r="O217" i="1"/>
  <c r="O62" i="1"/>
  <c r="O187" i="1"/>
  <c r="O36" i="1"/>
  <c r="O253" i="1"/>
  <c r="O96" i="1"/>
  <c r="O278" i="1"/>
  <c r="O292" i="1"/>
  <c r="O48" i="1"/>
  <c r="P48" i="1" s="1"/>
  <c r="O236" i="1"/>
  <c r="O150" i="1"/>
  <c r="O229" i="1"/>
  <c r="O295" i="1"/>
  <c r="O68" i="1"/>
  <c r="O125" i="1"/>
  <c r="O198" i="1"/>
  <c r="O269" i="1"/>
  <c r="O120" i="1"/>
  <c r="O177" i="1"/>
  <c r="O184" i="1"/>
  <c r="O122" i="1"/>
  <c r="O204" i="1"/>
  <c r="O273" i="1"/>
  <c r="O230" i="1"/>
  <c r="O287" i="1"/>
  <c r="O199" i="1"/>
  <c r="O275" i="1"/>
  <c r="O227" i="1"/>
  <c r="O223" i="1"/>
  <c r="O249" i="1"/>
  <c r="O84" i="1"/>
  <c r="O267" i="1"/>
  <c r="O83" i="1"/>
  <c r="O251" i="1"/>
  <c r="O246" i="1"/>
  <c r="O221" i="1"/>
  <c r="O60" i="1"/>
  <c r="O296" i="1"/>
  <c r="O132" i="1"/>
  <c r="O147" i="1"/>
  <c r="O153" i="1"/>
  <c r="O193" i="1"/>
  <c r="O66" i="1"/>
  <c r="O163" i="1"/>
  <c r="O178" i="1"/>
  <c r="O47" i="1"/>
  <c r="O135" i="1"/>
  <c r="O118" i="1"/>
  <c r="O21" i="1"/>
  <c r="P21" i="1" s="1"/>
  <c r="O185" i="1"/>
  <c r="O126" i="1"/>
  <c r="O85" i="1"/>
  <c r="O205" i="1"/>
  <c r="O78" i="1"/>
  <c r="O134" i="1"/>
  <c r="O71" i="1"/>
  <c r="O57" i="1"/>
  <c r="O38" i="1"/>
  <c r="O215" i="1"/>
  <c r="O284" i="1"/>
  <c r="O291" i="1"/>
  <c r="O39" i="1"/>
  <c r="O146" i="1"/>
  <c r="O160" i="1"/>
  <c r="O24" i="1"/>
  <c r="P24" i="1" s="1"/>
  <c r="O87" i="1"/>
  <c r="O181" i="1"/>
  <c r="O254" i="1"/>
  <c r="O248" i="1"/>
  <c r="O179" i="1"/>
  <c r="O220" i="1"/>
  <c r="O200" i="1"/>
  <c r="O277" i="1"/>
  <c r="O274" i="1"/>
  <c r="O245" i="1"/>
  <c r="O51" i="1"/>
  <c r="O213" i="1"/>
  <c r="O264" i="1"/>
  <c r="O256" i="1"/>
  <c r="O145" i="1"/>
  <c r="P145" i="1" s="1"/>
  <c r="O216" i="1"/>
  <c r="O228" i="1"/>
  <c r="O218" i="1"/>
  <c r="O77" i="1"/>
  <c r="O280" i="1"/>
  <c r="O211" i="1"/>
  <c r="O97" i="1"/>
  <c r="O93" i="1"/>
  <c r="O53" i="1"/>
  <c r="O123" i="1"/>
  <c r="O260" i="1"/>
  <c r="O128" i="1"/>
  <c r="O44" i="1"/>
  <c r="O298" i="1"/>
  <c r="O113" i="1"/>
  <c r="O28" i="1"/>
  <c r="O148" i="1"/>
  <c r="O182" i="1"/>
  <c r="O13" i="1"/>
  <c r="O90" i="1"/>
  <c r="O203" i="1"/>
  <c r="O206" i="1"/>
  <c r="O293" i="1"/>
  <c r="O129" i="1"/>
  <c r="O94" i="1"/>
  <c r="O154" i="1"/>
  <c r="O241" i="1"/>
  <c r="O50" i="1"/>
  <c r="O141" i="1"/>
  <c r="O208" i="1"/>
  <c r="O237" i="1"/>
  <c r="O195" i="1"/>
  <c r="O272" i="1"/>
  <c r="O102" i="1"/>
  <c r="O285" i="1"/>
  <c r="O115" i="1"/>
  <c r="O276" i="1"/>
  <c r="O9" i="1"/>
  <c r="P9" i="1" s="1"/>
  <c r="O180" i="1"/>
  <c r="O81" i="1"/>
  <c r="O190" i="1"/>
  <c r="O240" i="1"/>
  <c r="O73" i="1"/>
  <c r="O45" i="1"/>
  <c r="O35" i="1"/>
  <c r="O242" i="1"/>
  <c r="O74" i="1"/>
  <c r="O170" i="1"/>
  <c r="O271" i="1"/>
  <c r="O265" i="1"/>
  <c r="O140" i="1"/>
  <c r="P140" i="1" s="1"/>
  <c r="O169" i="1"/>
  <c r="O231" i="1"/>
  <c r="O55" i="1"/>
  <c r="O257" i="1"/>
  <c r="O297" i="1"/>
  <c r="P297" i="1" s="1"/>
  <c r="O171" i="1"/>
  <c r="O156" i="1"/>
  <c r="O133" i="1"/>
  <c r="O65" i="1"/>
  <c r="O172" i="1"/>
  <c r="O238" i="1"/>
  <c r="O149" i="1"/>
  <c r="O34" i="1"/>
  <c r="P34" i="1" s="1"/>
  <c r="O259" i="1"/>
  <c r="O239" i="1"/>
  <c r="O143" i="1"/>
  <c r="O108" i="1"/>
  <c r="P108" i="1" s="1"/>
  <c r="O101" i="1"/>
  <c r="O109" i="1"/>
  <c r="O40" i="1"/>
  <c r="O281" i="1"/>
  <c r="O212" i="1"/>
  <c r="O196" i="1"/>
  <c r="P196" i="1" s="1"/>
  <c r="O119" i="1"/>
  <c r="O20" i="1"/>
  <c r="P20" i="1" s="1"/>
  <c r="O70" i="1"/>
  <c r="O64" i="1"/>
  <c r="O22" i="1"/>
  <c r="O226" i="1"/>
  <c r="O136" i="1"/>
  <c r="O42" i="1"/>
  <c r="O191" i="1"/>
  <c r="O99" i="1"/>
  <c r="O33" i="1"/>
  <c r="P33" i="1" s="1"/>
  <c r="O158" i="1"/>
  <c r="O207" i="1"/>
  <c r="O209" i="1"/>
  <c r="O86" i="1"/>
  <c r="O288" i="1"/>
  <c r="O234" i="1"/>
  <c r="O25" i="1"/>
  <c r="O188" i="1"/>
  <c r="O192" i="1"/>
  <c r="O127" i="1"/>
  <c r="O10" i="1"/>
  <c r="P10" i="1" s="1"/>
  <c r="O7" i="1"/>
  <c r="O289" i="1"/>
  <c r="O31" i="1"/>
  <c r="O103" i="1"/>
  <c r="O15" i="1"/>
  <c r="O142" i="1"/>
  <c r="O186" i="1"/>
  <c r="P186" i="1" s="1"/>
  <c r="O157" i="1"/>
  <c r="O279" i="1"/>
  <c r="O54" i="1"/>
  <c r="O197" i="1"/>
  <c r="O155" i="1"/>
  <c r="O124" i="1"/>
  <c r="O176" i="1"/>
  <c r="O268" i="1"/>
  <c r="O29" i="1"/>
  <c r="P29" i="1" s="1"/>
  <c r="O19" i="1"/>
  <c r="P19" i="1" s="1"/>
  <c r="O139" i="1"/>
  <c r="O138" i="1"/>
  <c r="O79" i="1"/>
  <c r="O262" i="1"/>
  <c r="P262" i="1" s="1"/>
  <c r="O144" i="1"/>
  <c r="O214" i="1"/>
  <c r="O222" i="1"/>
  <c r="O63" i="1"/>
  <c r="O72" i="1"/>
  <c r="O23" i="1"/>
  <c r="P23" i="1" s="1"/>
  <c r="O43" i="1"/>
  <c r="O261" i="1"/>
  <c r="O130" i="1"/>
  <c r="O67" i="1"/>
  <c r="P67" i="1" s="1"/>
  <c r="O286" i="1"/>
  <c r="O282" i="1"/>
  <c r="O110" i="1"/>
  <c r="O219" i="1"/>
  <c r="O52" i="1"/>
  <c r="O98" i="1"/>
  <c r="O166" i="1"/>
  <c r="O121" i="1"/>
  <c r="O106" i="1"/>
  <c r="O131" i="1"/>
  <c r="O11" i="1"/>
  <c r="P11" i="1" s="1"/>
  <c r="O233" i="1"/>
  <c r="O12" i="1"/>
  <c r="P12" i="1" s="1"/>
  <c r="O95" i="1"/>
  <c r="P71" i="3" l="1"/>
  <c r="P138" i="3"/>
  <c r="P80" i="3"/>
  <c r="P52" i="3"/>
  <c r="P66" i="3"/>
  <c r="P79" i="3"/>
  <c r="P129" i="3"/>
  <c r="P38" i="3"/>
  <c r="P132" i="3"/>
  <c r="P46" i="3"/>
  <c r="P25" i="3"/>
  <c r="P125" i="3"/>
  <c r="P14" i="3"/>
  <c r="P31" i="3"/>
  <c r="P116" i="3"/>
  <c r="P156" i="3"/>
  <c r="P127" i="3"/>
  <c r="P22" i="3"/>
  <c r="P148" i="3"/>
  <c r="P123" i="3"/>
  <c r="P59" i="3"/>
  <c r="P130" i="3"/>
  <c r="P126" i="3"/>
  <c r="P34" i="3"/>
  <c r="P53" i="3"/>
  <c r="P20" i="3"/>
  <c r="P56" i="3"/>
  <c r="P150" i="3"/>
  <c r="P118" i="3"/>
  <c r="P167" i="3"/>
  <c r="P12" i="3"/>
  <c r="P85" i="3"/>
  <c r="P72" i="3"/>
  <c r="P60" i="3"/>
  <c r="P42" i="3"/>
  <c r="P177" i="3"/>
  <c r="P189" i="3"/>
  <c r="P113" i="3"/>
  <c r="P187" i="3"/>
  <c r="P128" i="3"/>
  <c r="P58" i="3"/>
  <c r="P47" i="3"/>
  <c r="P142" i="3"/>
  <c r="P15" i="3"/>
  <c r="P166" i="3"/>
  <c r="P24" i="3"/>
  <c r="P179" i="3"/>
  <c r="P151" i="3"/>
  <c r="P152" i="3"/>
  <c r="P133" i="3"/>
  <c r="P159" i="3"/>
  <c r="P171" i="3"/>
  <c r="P153" i="3"/>
  <c r="P190" i="3"/>
  <c r="P36" i="3"/>
  <c r="P29" i="3"/>
  <c r="P124" i="3"/>
  <c r="P188" i="3"/>
  <c r="P121" i="3"/>
  <c r="P181" i="3"/>
  <c r="P134" i="3"/>
  <c r="P168" i="3"/>
  <c r="P172" i="3"/>
  <c r="P173" i="3"/>
  <c r="P54" i="3"/>
  <c r="P37" i="3"/>
  <c r="P33" i="3"/>
  <c r="P41" i="3"/>
  <c r="P183" i="3"/>
  <c r="P40" i="3"/>
  <c r="P135" i="3"/>
  <c r="P51" i="3"/>
  <c r="P174" i="3"/>
  <c r="P57" i="3"/>
  <c r="P77" i="3"/>
  <c r="P144" i="3"/>
  <c r="P182" i="3"/>
  <c r="P50" i="3"/>
  <c r="P117" i="3"/>
  <c r="P154" i="3"/>
  <c r="P119" i="3"/>
  <c r="P145" i="3"/>
  <c r="P39" i="3"/>
  <c r="P61" i="3"/>
  <c r="P70" i="3"/>
  <c r="P82" i="3"/>
  <c r="P158" i="3"/>
  <c r="P186" i="3"/>
  <c r="P185" i="3"/>
  <c r="P110" i="3"/>
  <c r="P81" i="3"/>
  <c r="P74" i="3"/>
  <c r="P55" i="3"/>
  <c r="P65" i="3"/>
  <c r="P178" i="3"/>
  <c r="P176" i="3"/>
  <c r="P141" i="3"/>
  <c r="P111" i="3"/>
  <c r="P75" i="3"/>
  <c r="P136" i="3"/>
  <c r="P48" i="3"/>
  <c r="P147" i="3"/>
  <c r="P73" i="3"/>
  <c r="P120" i="3"/>
  <c r="P162" i="3"/>
  <c r="P170" i="3"/>
  <c r="P18" i="3"/>
  <c r="P114" i="3"/>
  <c r="P62" i="3"/>
  <c r="P115" i="3"/>
  <c r="P84" i="3"/>
  <c r="P32" i="3"/>
  <c r="P45" i="3"/>
  <c r="P131" i="3"/>
  <c r="P149" i="3"/>
  <c r="P164" i="3"/>
  <c r="P184" i="3"/>
  <c r="P139" i="3"/>
  <c r="P160" i="3"/>
  <c r="P11" i="3"/>
  <c r="P35" i="3"/>
  <c r="P49" i="3"/>
  <c r="P161" i="3"/>
  <c r="P146" i="3"/>
  <c r="P68" i="3"/>
  <c r="P109" i="3"/>
  <c r="P43" i="3"/>
  <c r="P16" i="3"/>
  <c r="P165" i="3"/>
  <c r="P157" i="3"/>
  <c r="P63" i="3"/>
  <c r="P17" i="3"/>
  <c r="P112" i="3"/>
  <c r="P137" i="3"/>
  <c r="P28" i="3"/>
  <c r="P69" i="3"/>
  <c r="P86" i="3"/>
  <c r="P180" i="3"/>
  <c r="P83" i="3"/>
  <c r="P78" i="3"/>
  <c r="P64" i="3"/>
  <c r="P67" i="3"/>
  <c r="P76" i="3"/>
  <c r="P44" i="3"/>
  <c r="P163" i="3"/>
  <c r="P42" i="1"/>
  <c r="P39" i="1"/>
  <c r="P128" i="1"/>
  <c r="P152" i="1"/>
  <c r="P151" i="1"/>
  <c r="P215" i="1"/>
  <c r="P295" i="1"/>
  <c r="P13" i="1"/>
  <c r="P22" i="1"/>
  <c r="P7" i="1"/>
  <c r="P15" i="1"/>
  <c r="P28" i="1"/>
  <c r="P31" i="1"/>
  <c r="P38" i="1"/>
  <c r="P30" i="1"/>
  <c r="P32" i="1"/>
  <c r="P46" i="1"/>
  <c r="P47" i="1"/>
  <c r="P25" i="1"/>
  <c r="P36" i="1"/>
  <c r="P37" i="1"/>
  <c r="P53" i="1"/>
  <c r="P41" i="1"/>
  <c r="P58" i="1"/>
  <c r="P35" i="1"/>
  <c r="P40" i="1"/>
  <c r="P60" i="1"/>
  <c r="P45" i="1"/>
  <c r="P56" i="1"/>
  <c r="P43" i="1"/>
  <c r="P65" i="1"/>
  <c r="P62" i="1"/>
  <c r="P50" i="1"/>
  <c r="P55" i="1"/>
  <c r="P70" i="1"/>
  <c r="P44" i="1"/>
  <c r="P54" i="1"/>
  <c r="P72" i="1"/>
  <c r="P63" i="1"/>
  <c r="P59" i="1"/>
  <c r="P76" i="1"/>
  <c r="P77" i="1"/>
  <c r="P52" i="1"/>
  <c r="P51" i="1"/>
  <c r="P81" i="1"/>
  <c r="P82" i="1"/>
  <c r="P83" i="1"/>
  <c r="P69" i="1"/>
  <c r="P71" i="1"/>
  <c r="P90" i="1"/>
  <c r="P61" i="1"/>
  <c r="P49" i="1"/>
  <c r="P92" i="1"/>
  <c r="P57" i="1"/>
  <c r="P93" i="1"/>
  <c r="P73" i="1"/>
  <c r="P94" i="1"/>
  <c r="P78" i="1"/>
  <c r="P95" i="1"/>
  <c r="P64" i="1"/>
  <c r="P97" i="1"/>
  <c r="P101" i="1"/>
  <c r="P102" i="1"/>
  <c r="P74" i="1"/>
  <c r="P68" i="1"/>
  <c r="P107" i="1"/>
  <c r="P109" i="1"/>
  <c r="P110" i="1"/>
  <c r="P111" i="1"/>
  <c r="P114" i="1"/>
  <c r="P91" i="1"/>
  <c r="P100" i="1"/>
  <c r="P103" i="1"/>
  <c r="P66" i="1"/>
  <c r="P99" i="1"/>
  <c r="P116" i="1"/>
  <c r="P121" i="1"/>
  <c r="P96" i="1"/>
  <c r="P122" i="1"/>
  <c r="P123" i="1"/>
  <c r="P75" i="1"/>
  <c r="P126" i="1"/>
  <c r="P113" i="1"/>
  <c r="P85" i="1"/>
  <c r="P105" i="1"/>
  <c r="P129" i="1"/>
  <c r="P132" i="1"/>
  <c r="P118" i="1"/>
  <c r="P135" i="1"/>
  <c r="P136" i="1"/>
  <c r="P79" i="1"/>
  <c r="P98" i="1"/>
  <c r="P142" i="1"/>
  <c r="P120" i="1"/>
  <c r="P144" i="1"/>
  <c r="P138" i="1"/>
  <c r="P119" i="1"/>
  <c r="P87" i="1"/>
  <c r="P117" i="1"/>
  <c r="P149" i="1"/>
  <c r="P150" i="1"/>
  <c r="P153" i="1"/>
  <c r="P134" i="1"/>
  <c r="P155" i="1"/>
  <c r="P156" i="1"/>
  <c r="P157" i="1"/>
  <c r="P106" i="1"/>
  <c r="P159" i="1"/>
  <c r="P160" i="1"/>
  <c r="P143" i="1"/>
  <c r="P161" i="1"/>
  <c r="P104" i="1"/>
  <c r="P137" i="1"/>
  <c r="P115" i="1"/>
  <c r="P163" i="1"/>
  <c r="P164" i="1"/>
  <c r="P89" i="1"/>
  <c r="P166" i="1"/>
  <c r="P167" i="1"/>
  <c r="P170" i="1"/>
  <c r="P171" i="1"/>
  <c r="P172" i="1"/>
  <c r="P175" i="1"/>
  <c r="P154" i="1"/>
  <c r="P124" i="1"/>
  <c r="P178" i="1"/>
  <c r="P179" i="1"/>
  <c r="P181" i="1"/>
  <c r="P182" i="1"/>
  <c r="P183" i="1"/>
  <c r="P184" i="1"/>
  <c r="P185" i="1"/>
  <c r="P133" i="1"/>
  <c r="P131" i="1"/>
  <c r="P187" i="1"/>
  <c r="P188" i="1"/>
  <c r="P88" i="1"/>
  <c r="P190" i="1"/>
  <c r="P193" i="1"/>
  <c r="P198" i="1"/>
  <c r="P199" i="1"/>
  <c r="P200" i="1"/>
  <c r="P201" i="1"/>
  <c r="P195" i="1"/>
  <c r="P202" i="1"/>
  <c r="P203" i="1"/>
  <c r="P205" i="1"/>
  <c r="P206" i="1"/>
  <c r="P207" i="1"/>
  <c r="P208" i="1"/>
  <c r="P180" i="1"/>
  <c r="P162" i="1"/>
  <c r="P197" i="1"/>
  <c r="P211" i="1"/>
  <c r="P212" i="1"/>
  <c r="P214" i="1"/>
  <c r="P217" i="1"/>
  <c r="P218" i="1"/>
  <c r="P219" i="1"/>
  <c r="P224" i="1"/>
  <c r="P226" i="1"/>
  <c r="P177" i="1"/>
  <c r="P227" i="1"/>
  <c r="P147" i="1"/>
  <c r="P228" i="1"/>
  <c r="P230" i="1"/>
  <c r="P139" i="1"/>
  <c r="P233" i="1"/>
  <c r="P235" i="1"/>
  <c r="P236" i="1"/>
  <c r="P237" i="1"/>
  <c r="P238" i="1"/>
  <c r="P241" i="1"/>
  <c r="P242" i="1"/>
  <c r="P176" i="1"/>
  <c r="P243" i="1"/>
  <c r="P221" i="1"/>
  <c r="P216" i="1"/>
  <c r="P220" i="1"/>
  <c r="P169" i="1"/>
  <c r="P245" i="1"/>
  <c r="P247" i="1"/>
  <c r="P248" i="1"/>
  <c r="P192" i="1"/>
  <c r="P244" i="1"/>
  <c r="P229" i="1"/>
  <c r="P249" i="1"/>
  <c r="P194" i="1"/>
  <c r="P250" i="1"/>
  <c r="P189" i="1"/>
  <c r="P251" i="1"/>
  <c r="P232" i="1"/>
  <c r="P252" i="1"/>
  <c r="P253" i="1"/>
  <c r="P246" i="1"/>
  <c r="P254" i="1"/>
  <c r="P257" i="1"/>
  <c r="P260" i="1"/>
  <c r="P261" i="1"/>
  <c r="P263" i="1"/>
  <c r="P264" i="1"/>
  <c r="P265" i="1"/>
  <c r="P239" i="1"/>
  <c r="P266" i="1"/>
  <c r="P255" i="1"/>
  <c r="P258" i="1"/>
  <c r="P267" i="1"/>
  <c r="P268" i="1"/>
  <c r="P270" i="1"/>
  <c r="P210" i="1"/>
  <c r="P271" i="1"/>
  <c r="P222" i="1"/>
  <c r="P273" i="1"/>
  <c r="P274" i="1"/>
  <c r="P275" i="1"/>
  <c r="P276" i="1"/>
  <c r="P277" i="1"/>
  <c r="P278" i="1"/>
  <c r="P279" i="1"/>
  <c r="P280" i="1"/>
  <c r="P281" i="1"/>
  <c r="P283" i="1"/>
  <c r="P284" i="1"/>
  <c r="P285" i="1"/>
  <c r="P286" i="1"/>
  <c r="P287" i="1"/>
  <c r="P288" i="1"/>
  <c r="P289" i="1"/>
  <c r="P290" i="1"/>
  <c r="P259" i="1"/>
  <c r="P291" i="1"/>
  <c r="P292" i="1"/>
  <c r="P293" i="1"/>
  <c r="P294" i="1"/>
  <c r="P296" i="1"/>
  <c r="P298" i="1"/>
  <c r="P168" i="1"/>
  <c r="P174" i="1"/>
  <c r="P225" i="1"/>
  <c r="P165" i="1"/>
  <c r="P80" i="1"/>
  <c r="P112" i="1"/>
  <c r="P125" i="1"/>
  <c r="P204" i="1"/>
  <c r="P223" i="1"/>
  <c r="P84" i="1"/>
  <c r="P146" i="1"/>
  <c r="P213" i="1"/>
  <c r="P256" i="1"/>
  <c r="P148" i="1"/>
  <c r="P141" i="1"/>
  <c r="P272" i="1"/>
  <c r="P240" i="1"/>
  <c r="P231" i="1"/>
  <c r="P191" i="1"/>
  <c r="P158" i="1"/>
  <c r="P86" i="1"/>
  <c r="P127" i="1"/>
  <c r="P130" i="1"/>
  <c r="P282" i="1"/>
</calcChain>
</file>

<file path=xl/sharedStrings.xml><?xml version="1.0" encoding="utf-8"?>
<sst xmlns="http://schemas.openxmlformats.org/spreadsheetml/2006/main" count="1860" uniqueCount="701">
  <si>
    <t>2013 Yorkshire Cyclo-Cross Pedalsport Summer Series</t>
  </si>
  <si>
    <t>Over-14</t>
  </si>
  <si>
    <t>Name</t>
  </si>
  <si>
    <t>Club/Team</t>
  </si>
  <si>
    <t>Cat</t>
  </si>
  <si>
    <t>R1</t>
  </si>
  <si>
    <t>R2</t>
  </si>
  <si>
    <t>R3</t>
  </si>
  <si>
    <t>Total</t>
  </si>
  <si>
    <t>Nick</t>
  </si>
  <si>
    <t>Barnes</t>
  </si>
  <si>
    <t xml:space="preserve">Zepnat RT </t>
  </si>
  <si>
    <t>Sen</t>
  </si>
  <si>
    <t>Andrew</t>
  </si>
  <si>
    <t>Peace</t>
  </si>
  <si>
    <t>Jedi Cyclesport</t>
  </si>
  <si>
    <t>V40</t>
  </si>
  <si>
    <t>Mike</t>
  </si>
  <si>
    <t>Young</t>
  </si>
  <si>
    <t>Pedalsport</t>
  </si>
  <si>
    <t>Matt</t>
  </si>
  <si>
    <t>Denby</t>
  </si>
  <si>
    <t>Jewson</t>
  </si>
  <si>
    <t>Ben</t>
  </si>
  <si>
    <t>Cooper</t>
  </si>
  <si>
    <t>Dirtwheels</t>
  </si>
  <si>
    <t>Richard</t>
  </si>
  <si>
    <t>Crabtree</t>
  </si>
  <si>
    <t>Alfie</t>
  </si>
  <si>
    <t>Moses</t>
  </si>
  <si>
    <t>Paul Milnes Bradford Olympic RT</t>
  </si>
  <si>
    <t>U16</t>
  </si>
  <si>
    <t>Chris</t>
  </si>
  <si>
    <t>Taylor</t>
  </si>
  <si>
    <t>Stephen</t>
  </si>
  <si>
    <t>Bottomley</t>
  </si>
  <si>
    <t>Crosstrax</t>
  </si>
  <si>
    <t>Graeme</t>
  </si>
  <si>
    <t>Bird</t>
  </si>
  <si>
    <t>Duncan</t>
  </si>
  <si>
    <t>Warner</t>
  </si>
  <si>
    <t>Airedale Olympic</t>
  </si>
  <si>
    <t>Trevor</t>
  </si>
  <si>
    <t>Schofield</t>
  </si>
  <si>
    <t>Moonglu  RT</t>
  </si>
  <si>
    <t>Tom</t>
  </si>
  <si>
    <t>Seaman</t>
  </si>
  <si>
    <t>Wakefield Jun. Tri. Club</t>
  </si>
  <si>
    <t>Mark</t>
  </si>
  <si>
    <t>Horrocks</t>
  </si>
  <si>
    <t>Team Hope</t>
  </si>
  <si>
    <t>Ivan</t>
  </si>
  <si>
    <t>Boyes</t>
  </si>
  <si>
    <t>Huddersfield Star Wheelers</t>
  </si>
  <si>
    <t>David</t>
  </si>
  <si>
    <t>Kinloch</t>
  </si>
  <si>
    <t>Ilkley CC</t>
  </si>
  <si>
    <t>Ian</t>
  </si>
  <si>
    <t>Neal</t>
  </si>
  <si>
    <t>Crampton</t>
  </si>
  <si>
    <t>Torq</t>
  </si>
  <si>
    <t>Justin</t>
  </si>
  <si>
    <t>Peacock</t>
  </si>
  <si>
    <t>Jun</t>
  </si>
  <si>
    <t>Dave</t>
  </si>
  <si>
    <t>Haygarth</t>
  </si>
  <si>
    <t>Planet X Bikes</t>
  </si>
  <si>
    <t>Rob</t>
  </si>
  <si>
    <t>Thackray</t>
  </si>
  <si>
    <t>Graham</t>
  </si>
  <si>
    <t>Piccavey</t>
  </si>
  <si>
    <t>Amira</t>
  </si>
  <si>
    <t>Mellor</t>
  </si>
  <si>
    <t>Holme Valley Wheelers</t>
  </si>
  <si>
    <t>WU16</t>
  </si>
  <si>
    <t>Matthew</t>
  </si>
  <si>
    <t>Worton</t>
  </si>
  <si>
    <t>Blackhawk Bikes</t>
  </si>
  <si>
    <t>Ally</t>
  </si>
  <si>
    <t>Wight</t>
  </si>
  <si>
    <t>Hardrock hoodlums</t>
  </si>
  <si>
    <t>Bates</t>
  </si>
  <si>
    <t>Steve</t>
  </si>
  <si>
    <t>Rimmer</t>
  </si>
  <si>
    <t>V50</t>
  </si>
  <si>
    <t>Tim</t>
  </si>
  <si>
    <t>Small</t>
  </si>
  <si>
    <t>Aire Valley RT</t>
  </si>
  <si>
    <t>Kershaw</t>
  </si>
  <si>
    <t>Elder</t>
  </si>
  <si>
    <t>Stephan</t>
  </si>
  <si>
    <t>Macina</t>
  </si>
  <si>
    <t>JD Cycles</t>
  </si>
  <si>
    <t>Andy</t>
  </si>
  <si>
    <t>Westwell</t>
  </si>
  <si>
    <t>Whitworth</t>
  </si>
  <si>
    <t>Huddersfield RC</t>
  </si>
  <si>
    <t>Johnson</t>
  </si>
  <si>
    <t>Yorkshire Velo</t>
  </si>
  <si>
    <t>Tones</t>
  </si>
  <si>
    <t>Ward</t>
  </si>
  <si>
    <t>Michael</t>
  </si>
  <si>
    <t>Burdon</t>
  </si>
  <si>
    <t>Morgan</t>
  </si>
  <si>
    <t>George</t>
  </si>
  <si>
    <t>Fox</t>
  </si>
  <si>
    <t>East Bradford CC</t>
  </si>
  <si>
    <t>Alistair</t>
  </si>
  <si>
    <t>Dow</t>
  </si>
  <si>
    <t>Rushby</t>
  </si>
  <si>
    <t>Cox</t>
  </si>
  <si>
    <t>Phil</t>
  </si>
  <si>
    <t>Ingham</t>
  </si>
  <si>
    <t>Appleby</t>
  </si>
  <si>
    <t>Alford Wheelers</t>
  </si>
  <si>
    <t>Barry</t>
  </si>
  <si>
    <t>Mordue</t>
  </si>
  <si>
    <t>Grange</t>
  </si>
  <si>
    <t>Bronte Wheelers</t>
  </si>
  <si>
    <t>Micklethwaite</t>
  </si>
  <si>
    <t>3RT</t>
  </si>
  <si>
    <t>Scott</t>
  </si>
  <si>
    <t>Sheffield Stars</t>
  </si>
  <si>
    <t>Dransfield</t>
  </si>
  <si>
    <t>Alan</t>
  </si>
  <si>
    <t>Dorrington</t>
  </si>
  <si>
    <t>Brian</t>
  </si>
  <si>
    <t>Perks</t>
  </si>
  <si>
    <t>V60</t>
  </si>
  <si>
    <t>Weston</t>
  </si>
  <si>
    <t>Jack</t>
  </si>
  <si>
    <t>Clarkson</t>
  </si>
  <si>
    <t>Hope Factory Racing</t>
  </si>
  <si>
    <t>Ed</t>
  </si>
  <si>
    <t>McParland</t>
  </si>
  <si>
    <t>GT Racing UK</t>
  </si>
  <si>
    <t>John</t>
  </si>
  <si>
    <t>Hopkinson</t>
  </si>
  <si>
    <t>Aire Valley/Altura</t>
  </si>
  <si>
    <t>Docker</t>
  </si>
  <si>
    <t>Shaw</t>
  </si>
  <si>
    <t>James</t>
  </si>
  <si>
    <t>Thompson</t>
  </si>
  <si>
    <t>Langsett Cycles RT</t>
  </si>
  <si>
    <t>Stuart</t>
  </si>
  <si>
    <t>Pitches</t>
  </si>
  <si>
    <t>Perkins</t>
  </si>
  <si>
    <t>North Cheshire Clarion</t>
  </si>
  <si>
    <t>Nicholls</t>
  </si>
  <si>
    <t>Rider</t>
  </si>
  <si>
    <t>Riders Cycle Centre</t>
  </si>
  <si>
    <t>Robert</t>
  </si>
  <si>
    <t>Wood</t>
  </si>
  <si>
    <t>Triangle</t>
  </si>
  <si>
    <t>Bob</t>
  </si>
  <si>
    <t>Addey</t>
  </si>
  <si>
    <t>Joe</t>
  </si>
  <si>
    <t>Brown</t>
  </si>
  <si>
    <t>Tudor</t>
  </si>
  <si>
    <t>Rossendale RC</t>
  </si>
  <si>
    <t>Liz</t>
  </si>
  <si>
    <t>WV40</t>
  </si>
  <si>
    <t>Robin</t>
  </si>
  <si>
    <t>Bradbury</t>
  </si>
  <si>
    <t>Paul</t>
  </si>
  <si>
    <t>Nutton</t>
  </si>
  <si>
    <t>Lewis</t>
  </si>
  <si>
    <t>Byram</t>
  </si>
  <si>
    <t>Stu</t>
  </si>
  <si>
    <t>Coates</t>
  </si>
  <si>
    <t>Alison</t>
  </si>
  <si>
    <t>W</t>
  </si>
  <si>
    <t>Marie</t>
  </si>
  <si>
    <t>Jackson</t>
  </si>
  <si>
    <t>Simon</t>
  </si>
  <si>
    <t>Pateman</t>
  </si>
  <si>
    <t>Saddleworth Clarion</t>
  </si>
  <si>
    <t>Darren</t>
  </si>
  <si>
    <t>Bibb</t>
  </si>
  <si>
    <t>Marcus</t>
  </si>
  <si>
    <t>Spencer</t>
  </si>
  <si>
    <t>Hargreaves Cycles</t>
  </si>
  <si>
    <t>Oldham Ruffyeds</t>
  </si>
  <si>
    <t>Pete</t>
  </si>
  <si>
    <t>Dukes</t>
  </si>
  <si>
    <t>Wolstenholme</t>
  </si>
  <si>
    <t>Ashworth</t>
  </si>
  <si>
    <t>Cyclesport Pendle</t>
  </si>
  <si>
    <t>Lane</t>
  </si>
  <si>
    <t>Singletrack</t>
  </si>
  <si>
    <t>Williams</t>
  </si>
  <si>
    <t>Wakefield Tri</t>
  </si>
  <si>
    <t>Piers</t>
  </si>
  <si>
    <t>Mortimer</t>
  </si>
  <si>
    <t>Velocake</t>
  </si>
  <si>
    <t>Peter</t>
  </si>
  <si>
    <t>Bradford</t>
  </si>
  <si>
    <t>Adam</t>
  </si>
  <si>
    <t>Webster</t>
  </si>
  <si>
    <t>Chapman</t>
  </si>
  <si>
    <t>Bull</t>
  </si>
  <si>
    <t>Dyson</t>
  </si>
  <si>
    <t>Gradwell</t>
  </si>
  <si>
    <t>Parker</t>
  </si>
  <si>
    <t>Pearson</t>
  </si>
  <si>
    <t>Hobson</t>
  </si>
  <si>
    <t>Hope</t>
  </si>
  <si>
    <t>Renee</t>
  </si>
  <si>
    <t>Saxton</t>
  </si>
  <si>
    <t>Dick</t>
  </si>
  <si>
    <t>Ballantine</t>
  </si>
  <si>
    <t>Craven Energy Tri/Jedi Cyclesport</t>
  </si>
  <si>
    <t>Liam</t>
  </si>
  <si>
    <t>Gilpin</t>
  </si>
  <si>
    <t>Wakefield</t>
  </si>
  <si>
    <t>Luke</t>
  </si>
  <si>
    <t>Benn</t>
  </si>
  <si>
    <t>Gill</t>
  </si>
  <si>
    <t>Rees</t>
  </si>
  <si>
    <t>Naylar</t>
  </si>
  <si>
    <t>Keep Pedalling</t>
  </si>
  <si>
    <t>Martin</t>
  </si>
  <si>
    <t>Murfin</t>
  </si>
  <si>
    <t>Settle Wheelers</t>
  </si>
  <si>
    <t>Emma</t>
  </si>
  <si>
    <t>Ossenton</t>
  </si>
  <si>
    <t xml:space="preserve">Kinesis Morvelo </t>
  </si>
  <si>
    <t>Mee</t>
  </si>
  <si>
    <t>Mee First</t>
  </si>
  <si>
    <t>Redmond</t>
  </si>
  <si>
    <t>Royle</t>
  </si>
  <si>
    <t>Smith</t>
  </si>
  <si>
    <t>Alba Rossa CC</t>
  </si>
  <si>
    <t>Nikola</t>
  </si>
  <si>
    <t>Butler</t>
  </si>
  <si>
    <t>Rebecca</t>
  </si>
  <si>
    <t>Womersley</t>
  </si>
  <si>
    <t xml:space="preserve">Scott Contessa </t>
  </si>
  <si>
    <t>Gary</t>
  </si>
  <si>
    <t>Howe</t>
  </si>
  <si>
    <t>CSP</t>
  </si>
  <si>
    <t>Juliet</t>
  </si>
  <si>
    <t>McCall</t>
  </si>
  <si>
    <t>Ravensthorpe C.C.</t>
  </si>
  <si>
    <t>Severn</t>
  </si>
  <si>
    <t>Owen</t>
  </si>
  <si>
    <t>Henriksen</t>
  </si>
  <si>
    <t>Norton Wheelers</t>
  </si>
  <si>
    <t>Charles</t>
  </si>
  <si>
    <t>Warren</t>
  </si>
  <si>
    <t>Harry</t>
  </si>
  <si>
    <t>Cooper-Oldroyd</t>
  </si>
  <si>
    <t>KCA</t>
  </si>
  <si>
    <t>Fraser</t>
  </si>
  <si>
    <t>Warriner</t>
  </si>
  <si>
    <t>Pickard</t>
  </si>
  <si>
    <t>Carl</t>
  </si>
  <si>
    <t>Ibbotson</t>
  </si>
  <si>
    <t>Burton</t>
  </si>
  <si>
    <t>Calder Clarion</t>
  </si>
  <si>
    <t>Jamie</t>
  </si>
  <si>
    <t>Sarah</t>
  </si>
  <si>
    <t>Murray</t>
  </si>
  <si>
    <t>Leeds Gryphons</t>
  </si>
  <si>
    <t>Clive</t>
  </si>
  <si>
    <t>Upton</t>
  </si>
  <si>
    <t>Hambleton RC</t>
  </si>
  <si>
    <t>Rowell</t>
  </si>
  <si>
    <t>Daniel</t>
  </si>
  <si>
    <t>Locke</t>
  </si>
  <si>
    <t>Rudge</t>
  </si>
  <si>
    <t>H.</t>
  </si>
  <si>
    <t>Nicholson</t>
  </si>
  <si>
    <t>Plant</t>
  </si>
  <si>
    <t>Sleaford</t>
  </si>
  <si>
    <t>Here Come the Belgians</t>
  </si>
  <si>
    <t xml:space="preserve">Gilly </t>
  </si>
  <si>
    <t>Glyn</t>
  </si>
  <si>
    <t>Baines</t>
  </si>
  <si>
    <t>Steven</t>
  </si>
  <si>
    <t>Cavell</t>
  </si>
  <si>
    <t>Condor RC</t>
  </si>
  <si>
    <t>Halliwell</t>
  </si>
  <si>
    <t>Gray</t>
  </si>
  <si>
    <t>Beats</t>
  </si>
  <si>
    <t>Kubitz</t>
  </si>
  <si>
    <t>Nelson</t>
  </si>
  <si>
    <t>Pridmore</t>
  </si>
  <si>
    <t>Jay</t>
  </si>
  <si>
    <t>Hudson</t>
  </si>
  <si>
    <t>Ali</t>
  </si>
  <si>
    <t>Mills</t>
  </si>
  <si>
    <t>Here Come The Belgians</t>
  </si>
  <si>
    <t>Tony</t>
  </si>
  <si>
    <t>Ponath</t>
  </si>
  <si>
    <t>Dixon</t>
  </si>
  <si>
    <t xml:space="preserve">Phillip </t>
  </si>
  <si>
    <t>Hancock</t>
  </si>
  <si>
    <t>Nicky</t>
  </si>
  <si>
    <t>Hartle</t>
  </si>
  <si>
    <t>Dirtwheels Cycles</t>
  </si>
  <si>
    <t>EBCC</t>
  </si>
  <si>
    <t>Akers</t>
  </si>
  <si>
    <t>Ellis</t>
  </si>
  <si>
    <t>Beetham</t>
  </si>
  <si>
    <t>Seacroft Wheelers</t>
  </si>
  <si>
    <t>Milsom</t>
  </si>
  <si>
    <t xml:space="preserve">Calder Clarion </t>
  </si>
  <si>
    <t>Tomes</t>
  </si>
  <si>
    <t>Wilcock</t>
  </si>
  <si>
    <t>Ru</t>
  </si>
  <si>
    <t>Willis</t>
  </si>
  <si>
    <t>Green</t>
  </si>
  <si>
    <t>Bryam</t>
  </si>
  <si>
    <t>Barlick Fell Running</t>
  </si>
  <si>
    <t>Craig</t>
  </si>
  <si>
    <t>Forrester</t>
  </si>
  <si>
    <t>Cook</t>
  </si>
  <si>
    <t>Under-14</t>
  </si>
  <si>
    <t>Category</t>
  </si>
  <si>
    <t>Thomas</t>
  </si>
  <si>
    <t>U14</t>
  </si>
  <si>
    <t>Jenson</t>
  </si>
  <si>
    <t>U12</t>
  </si>
  <si>
    <t>Simeon</t>
  </si>
  <si>
    <t>Louis</t>
  </si>
  <si>
    <t>Hiley</t>
  </si>
  <si>
    <t>U10</t>
  </si>
  <si>
    <t>Lucy</t>
  </si>
  <si>
    <t>Whearty</t>
  </si>
  <si>
    <t>U8</t>
  </si>
  <si>
    <t>Max</t>
  </si>
  <si>
    <t>Sophie</t>
  </si>
  <si>
    <t>Toby</t>
  </si>
  <si>
    <t>Georgia</t>
  </si>
  <si>
    <t>Savory</t>
  </si>
  <si>
    <t>Cycle Sport Pendle</t>
  </si>
  <si>
    <t>Dowson</t>
  </si>
  <si>
    <t>Hetton Hawks</t>
  </si>
  <si>
    <t>Wolfenden</t>
  </si>
  <si>
    <t>Nathan</t>
  </si>
  <si>
    <t>Page</t>
  </si>
  <si>
    <t>William</t>
  </si>
  <si>
    <t>Ella</t>
  </si>
  <si>
    <t>Hampson</t>
  </si>
  <si>
    <t>Olivia</t>
  </si>
  <si>
    <t>Astrid</t>
  </si>
  <si>
    <t>Bailey</t>
  </si>
  <si>
    <t>Kate</t>
  </si>
  <si>
    <t>E.</t>
  </si>
  <si>
    <t>Will</t>
  </si>
  <si>
    <t>Lampkin</t>
  </si>
  <si>
    <t>Lily</t>
  </si>
  <si>
    <t>Euan</t>
  </si>
  <si>
    <t>Cameron</t>
  </si>
  <si>
    <t>Mason</t>
  </si>
  <si>
    <t>Hollyman</t>
  </si>
  <si>
    <t>Fin</t>
  </si>
  <si>
    <t>Jim</t>
  </si>
  <si>
    <t>Henry</t>
  </si>
  <si>
    <t>Erica</t>
  </si>
  <si>
    <t>Gardiner</t>
  </si>
  <si>
    <t>Kade</t>
  </si>
  <si>
    <t>Edwards</t>
  </si>
  <si>
    <t>Brayshaw</t>
  </si>
  <si>
    <t>Jonny</t>
  </si>
  <si>
    <t>Eddie</t>
  </si>
  <si>
    <t>Townend</t>
  </si>
  <si>
    <t xml:space="preserve">Ollie </t>
  </si>
  <si>
    <t>Wake</t>
  </si>
  <si>
    <t>Oliver</t>
  </si>
  <si>
    <t>Walton</t>
  </si>
  <si>
    <t>Haigh</t>
  </si>
  <si>
    <t>Malsis School</t>
  </si>
  <si>
    <t>Luca</t>
  </si>
  <si>
    <t>Longo</t>
  </si>
  <si>
    <t>Millie</t>
  </si>
  <si>
    <t>Yates</t>
  </si>
  <si>
    <t>Alex</t>
  </si>
  <si>
    <t>Fortune</t>
  </si>
  <si>
    <t>Ruby</t>
  </si>
  <si>
    <t>Sheard</t>
  </si>
  <si>
    <t xml:space="preserve">Ben </t>
  </si>
  <si>
    <t>Oscar</t>
  </si>
  <si>
    <t>Reece</t>
  </si>
  <si>
    <t>Oldfield</t>
  </si>
  <si>
    <t xml:space="preserve">Bronte Wheelers </t>
  </si>
  <si>
    <t>Marshal</t>
  </si>
  <si>
    <t>Buchanan</t>
  </si>
  <si>
    <t>McLellan</t>
  </si>
  <si>
    <t>Roberts</t>
  </si>
  <si>
    <t>Clark</t>
  </si>
  <si>
    <t>Joseph</t>
  </si>
  <si>
    <t>Kayleigh</t>
  </si>
  <si>
    <t>Wells</t>
  </si>
  <si>
    <t>Josh</t>
  </si>
  <si>
    <t>Charlesworth</t>
  </si>
  <si>
    <t>Anthony</t>
  </si>
  <si>
    <t>Megan</t>
  </si>
  <si>
    <t>Tilden</t>
  </si>
  <si>
    <t>Windsor</t>
  </si>
  <si>
    <t>Ashmore</t>
  </si>
  <si>
    <t xml:space="preserve">Tyler </t>
  </si>
  <si>
    <t>Swiss</t>
  </si>
  <si>
    <t>Rosanne</t>
  </si>
  <si>
    <t>Stacey</t>
  </si>
  <si>
    <t>Heap</t>
  </si>
  <si>
    <t>Holly</t>
  </si>
  <si>
    <t>Whiteley</t>
  </si>
  <si>
    <t xml:space="preserve">Matthew </t>
  </si>
  <si>
    <t>Travis</t>
  </si>
  <si>
    <t>Florence</t>
  </si>
  <si>
    <t>Amelia</t>
  </si>
  <si>
    <t>Oldroyd-Cooper</t>
  </si>
  <si>
    <t>R4</t>
  </si>
  <si>
    <t>R5</t>
  </si>
  <si>
    <t>Watson</t>
  </si>
  <si>
    <t>York Cycleworks</t>
  </si>
  <si>
    <t>Hooper</t>
  </si>
  <si>
    <t>All Terrain Cycles</t>
  </si>
  <si>
    <t>Lee</t>
  </si>
  <si>
    <t>Paul Milnes Bradford Olympic</t>
  </si>
  <si>
    <t>Mein</t>
  </si>
  <si>
    <t>MTS</t>
  </si>
  <si>
    <t>Thwaites</t>
  </si>
  <si>
    <t>Ady</t>
  </si>
  <si>
    <t>Rudd</t>
  </si>
  <si>
    <t>Derwentside CC</t>
  </si>
  <si>
    <t>Bobbin</t>
  </si>
  <si>
    <t>Gardner</t>
  </si>
  <si>
    <t>Atkinson</t>
  </si>
  <si>
    <t>Allen</t>
  </si>
  <si>
    <t>Powell</t>
  </si>
  <si>
    <t>RCC</t>
  </si>
  <si>
    <t xml:space="preserve">Rich </t>
  </si>
  <si>
    <t>Houlihan</t>
  </si>
  <si>
    <t>Otley CC</t>
  </si>
  <si>
    <t>Jon</t>
  </si>
  <si>
    <t>Jennaway</t>
  </si>
  <si>
    <t>Richmond</t>
  </si>
  <si>
    <t>Al</t>
  </si>
  <si>
    <t>Evans</t>
  </si>
  <si>
    <t>Harrogate Nova</t>
  </si>
  <si>
    <t>Finsbury Park</t>
  </si>
  <si>
    <t>Brewster</t>
  </si>
  <si>
    <t>Hendry</t>
  </si>
  <si>
    <t>Waggett</t>
  </si>
  <si>
    <t>Plunkett</t>
  </si>
  <si>
    <t xml:space="preserve">Rob </t>
  </si>
  <si>
    <t>Graves</t>
  </si>
  <si>
    <t>B.</t>
  </si>
  <si>
    <t>BRCC Lynn Motors</t>
  </si>
  <si>
    <t>Busfield</t>
  </si>
  <si>
    <t>Robinson</t>
  </si>
  <si>
    <t>Blythe</t>
  </si>
  <si>
    <t>Paul Milnes/Brad.Oly.</t>
  </si>
  <si>
    <t>Jason</t>
  </si>
  <si>
    <t>Hemsley</t>
  </si>
  <si>
    <t>Niall</t>
  </si>
  <si>
    <t>Frost</t>
  </si>
  <si>
    <t>Moonglu RT</t>
  </si>
  <si>
    <t>Woolveridge</t>
  </si>
  <si>
    <t>Peak Revolutions</t>
  </si>
  <si>
    <t>House</t>
  </si>
  <si>
    <t>Kevin</t>
  </si>
  <si>
    <t>Holmes</t>
  </si>
  <si>
    <t>Stockton Wheelers</t>
  </si>
  <si>
    <t>Johnny</t>
  </si>
  <si>
    <t>Limebear</t>
  </si>
  <si>
    <t>Batley CC</t>
  </si>
  <si>
    <t>Zepnat RT</t>
  </si>
  <si>
    <t>Giles</t>
  </si>
  <si>
    <t>Ted</t>
  </si>
  <si>
    <t>Sarmiento</t>
  </si>
  <si>
    <t>Neil</t>
  </si>
  <si>
    <t>McLaughlin</t>
  </si>
  <si>
    <t>Nigel</t>
  </si>
  <si>
    <t>Cullen</t>
  </si>
  <si>
    <t>Sean</t>
  </si>
  <si>
    <t>Gott</t>
  </si>
  <si>
    <t>Wright</t>
  </si>
  <si>
    <t>Jonathan</t>
  </si>
  <si>
    <t>Breen</t>
  </si>
  <si>
    <t>Christian</t>
  </si>
  <si>
    <t>Haw</t>
  </si>
  <si>
    <t>Garry</t>
  </si>
  <si>
    <t>Raisbeck</t>
  </si>
  <si>
    <t>Topping</t>
  </si>
  <si>
    <t>Glen</t>
  </si>
  <si>
    <t>Lambert</t>
  </si>
  <si>
    <t>Paul Milnes</t>
  </si>
  <si>
    <t>Sam</t>
  </si>
  <si>
    <t>Galloway</t>
  </si>
  <si>
    <t>Hetton Hawkes</t>
  </si>
  <si>
    <t>Hatfield</t>
  </si>
  <si>
    <t>Ilkey CC</t>
  </si>
  <si>
    <t>Fred</t>
  </si>
  <si>
    <t>Rothwell</t>
  </si>
  <si>
    <t>Lloyd</t>
  </si>
  <si>
    <t>Marsh</t>
  </si>
  <si>
    <t>Elizabeth</t>
  </si>
  <si>
    <t>Best 7 results for 9 rounds to decide series. Ties to be decided by better placing in most recent/final round.</t>
  </si>
  <si>
    <t>Middlesmiss</t>
  </si>
  <si>
    <t>Mirzaali</t>
  </si>
  <si>
    <t>Ryan</t>
  </si>
  <si>
    <t>Kitching</t>
  </si>
  <si>
    <t>Gus</t>
  </si>
  <si>
    <t>Aaron</t>
  </si>
  <si>
    <t>Avi</t>
  </si>
  <si>
    <t>Bordoley</t>
  </si>
  <si>
    <t>LBT</t>
  </si>
  <si>
    <t>Leah</t>
  </si>
  <si>
    <t>Forey</t>
  </si>
  <si>
    <t>Reuben</t>
  </si>
  <si>
    <t>Mantle</t>
  </si>
  <si>
    <t>Hoolihan</t>
  </si>
  <si>
    <t>Bjoern</t>
  </si>
  <si>
    <t>Koerdt</t>
  </si>
  <si>
    <t>Jake</t>
  </si>
  <si>
    <t>Sasha</t>
  </si>
  <si>
    <t>Francis</t>
  </si>
  <si>
    <t>Rhodes</t>
  </si>
  <si>
    <t>Bradford Bandits BMX Club</t>
  </si>
  <si>
    <t>Bronte</t>
  </si>
  <si>
    <t>Wales</t>
  </si>
  <si>
    <t>Carnelley</t>
  </si>
  <si>
    <t>Samuel</t>
  </si>
  <si>
    <t>Bulls</t>
  </si>
  <si>
    <t>Benton Park</t>
  </si>
  <si>
    <t>Rory</t>
  </si>
  <si>
    <t>Simkins</t>
  </si>
  <si>
    <t>Tallontine</t>
  </si>
  <si>
    <t>Stead</t>
  </si>
  <si>
    <t>Eleanor</t>
  </si>
  <si>
    <t>Hunt</t>
  </si>
  <si>
    <t>Metcalfe</t>
  </si>
  <si>
    <t>Dylan</t>
  </si>
  <si>
    <t>O'Halloran</t>
  </si>
  <si>
    <t>Forster</t>
  </si>
  <si>
    <t>O'Connell</t>
  </si>
  <si>
    <t>Isaac</t>
  </si>
  <si>
    <t>Waton</t>
  </si>
  <si>
    <t>Rossendale HCTR</t>
  </si>
  <si>
    <t>Deavin</t>
  </si>
  <si>
    <t>Cara</t>
  </si>
  <si>
    <t>Maddox</t>
  </si>
  <si>
    <t>Hannah</t>
  </si>
  <si>
    <t>Dan</t>
  </si>
  <si>
    <t>Annabelle</t>
  </si>
  <si>
    <t>Sharp</t>
  </si>
  <si>
    <t>Billy</t>
  </si>
  <si>
    <t>Harding</t>
  </si>
  <si>
    <t>Orange Monkey Pro Team</t>
  </si>
  <si>
    <t>Binks</t>
  </si>
  <si>
    <t>Clay Cross RT</t>
  </si>
  <si>
    <t>Jiri</t>
  </si>
  <si>
    <t>Klekner</t>
  </si>
  <si>
    <t>Hick</t>
  </si>
  <si>
    <t>Randall</t>
  </si>
  <si>
    <t>Gavin</t>
  </si>
  <si>
    <t>Chatterton</t>
  </si>
  <si>
    <t>Ruairi</t>
  </si>
  <si>
    <t>Revell</t>
  </si>
  <si>
    <t>Lars</t>
  </si>
  <si>
    <t>Woodward</t>
  </si>
  <si>
    <t>Darrell</t>
  </si>
  <si>
    <t>Mitch</t>
  </si>
  <si>
    <t>Jones</t>
  </si>
  <si>
    <t>Allatt</t>
  </si>
  <si>
    <t>Welloch</t>
  </si>
  <si>
    <t>Patrickson</t>
  </si>
  <si>
    <t>Jeff</t>
  </si>
  <si>
    <t>Handsworth</t>
  </si>
  <si>
    <t>Kerry</t>
  </si>
  <si>
    <t>R6</t>
  </si>
  <si>
    <t>Fionn</t>
  </si>
  <si>
    <t>Callum</t>
  </si>
  <si>
    <t>Durrans</t>
  </si>
  <si>
    <t>Howatson</t>
  </si>
  <si>
    <t>Aaran</t>
  </si>
  <si>
    <t>Amy</t>
  </si>
  <si>
    <t>Hinchcliffe</t>
  </si>
  <si>
    <t>Hodgeson</t>
  </si>
  <si>
    <t>Chloe</t>
  </si>
  <si>
    <t>Connor</t>
  </si>
  <si>
    <t>Huddleston</t>
  </si>
  <si>
    <t>Fletcher</t>
  </si>
  <si>
    <t>Imogen</t>
  </si>
  <si>
    <t>Harrison</t>
  </si>
  <si>
    <t>Lindley</t>
  </si>
  <si>
    <t>Holmfirth Harriers</t>
  </si>
  <si>
    <t>Aoise</t>
  </si>
  <si>
    <t>Amos</t>
  </si>
  <si>
    <t>Mourne</t>
  </si>
  <si>
    <t>Louie</t>
  </si>
  <si>
    <t>Horn</t>
  </si>
  <si>
    <t>Islay</t>
  </si>
  <si>
    <t>Victoria</t>
  </si>
  <si>
    <t>R7</t>
  </si>
  <si>
    <t>Jacob</t>
  </si>
  <si>
    <t xml:space="preserve">Feetham </t>
  </si>
  <si>
    <t>Wakefield Junior Tri</t>
  </si>
  <si>
    <t>Carter</t>
  </si>
  <si>
    <t>Brigshaw High</t>
  </si>
  <si>
    <t>Shannon</t>
  </si>
  <si>
    <t>Tommy</t>
  </si>
  <si>
    <t>Bennett</t>
  </si>
  <si>
    <t>Groves</t>
  </si>
  <si>
    <t>Sheffield University</t>
  </si>
  <si>
    <t>Nixon</t>
  </si>
  <si>
    <t>McAll</t>
  </si>
  <si>
    <t>Terry</t>
  </si>
  <si>
    <t>Lightfoot</t>
  </si>
  <si>
    <t>York Tri Club</t>
  </si>
  <si>
    <t>Brandon</t>
  </si>
  <si>
    <t>Stock</t>
  </si>
  <si>
    <t>Clifton CC</t>
  </si>
  <si>
    <t>Douglas</t>
  </si>
  <si>
    <t>Barrett</t>
  </si>
  <si>
    <t>Allan</t>
  </si>
  <si>
    <t>Greenwood</t>
  </si>
  <si>
    <t>Parkinson</t>
  </si>
  <si>
    <t>Smithies</t>
  </si>
  <si>
    <t>Crane</t>
  </si>
  <si>
    <t>Abi</t>
  </si>
  <si>
    <t>Farnan-Jones</t>
  </si>
  <si>
    <t>G</t>
  </si>
  <si>
    <t>R8</t>
  </si>
  <si>
    <t>sen</t>
  </si>
  <si>
    <t>Dalton</t>
  </si>
  <si>
    <t>PedalSport</t>
  </si>
  <si>
    <t>Edwyn</t>
  </si>
  <si>
    <t>Oliver-Evans</t>
  </si>
  <si>
    <t>Bone Shakers</t>
  </si>
  <si>
    <t>Bradford Olympic</t>
  </si>
  <si>
    <t>Hallworth</t>
  </si>
  <si>
    <t>Unattached</t>
  </si>
  <si>
    <t>Greg</t>
  </si>
  <si>
    <t>Ketterington</t>
  </si>
  <si>
    <t>Morris</t>
  </si>
  <si>
    <t>Smalls</t>
  </si>
  <si>
    <t>Cliffe</t>
  </si>
  <si>
    <t>Ashmoor</t>
  </si>
  <si>
    <t>Downes</t>
  </si>
  <si>
    <t>Shepherd</t>
  </si>
  <si>
    <t>Streetham</t>
  </si>
  <si>
    <t>Gate</t>
  </si>
  <si>
    <t>Alba Rosa CC</t>
  </si>
  <si>
    <t>Manders</t>
  </si>
  <si>
    <t>Hallgate</t>
  </si>
  <si>
    <t>TNFC</t>
  </si>
  <si>
    <t>Booth</t>
  </si>
  <si>
    <t>Wilkin</t>
  </si>
  <si>
    <t>Ifor</t>
  </si>
  <si>
    <t>Severn RC</t>
  </si>
  <si>
    <t>Pennock</t>
  </si>
  <si>
    <t>Graveling</t>
  </si>
  <si>
    <t>Wilson</t>
  </si>
  <si>
    <t>Fieston Tempo</t>
  </si>
  <si>
    <t>Best 7</t>
  </si>
  <si>
    <t>Ilkley</t>
  </si>
  <si>
    <t>Stapleton</t>
  </si>
  <si>
    <t>Bradford Bandits</t>
  </si>
  <si>
    <t>Lawson</t>
  </si>
  <si>
    <t>Elicia</t>
  </si>
  <si>
    <t>Pitchers</t>
  </si>
  <si>
    <t>Devin</t>
  </si>
  <si>
    <t>Morphet</t>
  </si>
  <si>
    <t>Madie</t>
  </si>
  <si>
    <t>Rosie</t>
  </si>
  <si>
    <t>Picthers</t>
  </si>
  <si>
    <t>Gretel</t>
  </si>
  <si>
    <t>R9</t>
  </si>
  <si>
    <t>Poole</t>
  </si>
  <si>
    <t>Seth</t>
  </si>
  <si>
    <t>Maudsley</t>
  </si>
  <si>
    <t>Stef</t>
  </si>
  <si>
    <t>Chandler</t>
  </si>
  <si>
    <t>Horwich</t>
  </si>
  <si>
    <t>Thorp</t>
  </si>
  <si>
    <t>Manchester BMX Club</t>
  </si>
  <si>
    <t>Savin</t>
  </si>
  <si>
    <t>Mick</t>
  </si>
  <si>
    <t>Speirs</t>
  </si>
  <si>
    <t>Wakefield Jun.Tri.Club</t>
  </si>
  <si>
    <t>Dominic</t>
  </si>
  <si>
    <t>Watts</t>
  </si>
  <si>
    <t>Sheffield Sports CC</t>
  </si>
  <si>
    <t>Fiona</t>
  </si>
  <si>
    <t>Raby</t>
  </si>
  <si>
    <t>Skipton CC</t>
  </si>
  <si>
    <t>WV50</t>
  </si>
  <si>
    <t>Earnshaw</t>
  </si>
  <si>
    <t>Holne</t>
  </si>
  <si>
    <t>Archie</t>
  </si>
  <si>
    <t>Sykes</t>
  </si>
  <si>
    <t>Alice</t>
  </si>
  <si>
    <t>Kaye</t>
  </si>
  <si>
    <t>Nosurname</t>
  </si>
  <si>
    <t>Event organisers receive points equal to their best performance of the series at their own event, if they did not ride in the event (scores in red)</t>
  </si>
  <si>
    <t>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</si>
</sst>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5" fillId="0" borderId="6" applyNumberFormat="0" applyFill="0" applyAlignment="0" applyProtection="0"/>
    <xf numFmtId="0" fontId="16" fillId="7" borderId="7" applyNumberFormat="0" applyAlignment="0" applyProtection="0"/>
    <xf numFmtId="0" fontId="17" fillId="0" borderId="0" applyNumberFormat="0" applyFill="0" applyBorder="0" applyAlignment="0" applyProtection="0"/>
    <xf numFmtId="0" fontId="4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0" fillId="32" borderId="0" applyNumberFormat="0" applyBorder="0" applyAlignment="0" applyProtection="0"/>
    <xf numFmtId="0" fontId="21" fillId="0" borderId="0"/>
    <xf numFmtId="0" fontId="21" fillId="0" borderId="0"/>
  </cellStyleXfs>
  <cellXfs count="6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/>
    <xf numFmtId="0" fontId="0" fillId="0" borderId="0" xfId="0" applyFont="1" applyBorder="1" applyAlignment="1">
      <alignment vertical="center"/>
    </xf>
    <xf numFmtId="0" fontId="23" fillId="0" borderId="0" xfId="0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vertical="center" wrapText="1"/>
    </xf>
    <xf numFmtId="0" fontId="0" fillId="0" borderId="0" xfId="42" applyFont="1" applyFill="1" applyBorder="1" applyAlignment="1">
      <alignment vertical="center"/>
    </xf>
    <xf numFmtId="0" fontId="0" fillId="0" borderId="0" xfId="42" applyFont="1" applyFill="1" applyBorder="1" applyAlignment="1">
      <alignment horizontal="center" vertical="center"/>
    </xf>
    <xf numFmtId="0" fontId="24" fillId="0" borderId="0" xfId="42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/>
    <xf numFmtId="0" fontId="2" fillId="0" borderId="0" xfId="0" applyFont="1" applyFill="1" applyBorder="1" applyAlignment="1">
      <alignment horizontal="center"/>
    </xf>
    <xf numFmtId="0" fontId="23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2" fillId="0" borderId="0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 wrapText="1"/>
    </xf>
    <xf numFmtId="0" fontId="0" fillId="0" borderId="0" xfId="42" applyFont="1" applyFill="1" applyBorder="1" applyAlignment="1">
      <alignment horizontal="left" vertical="center"/>
    </xf>
    <xf numFmtId="0" fontId="24" fillId="0" borderId="0" xfId="42" applyFont="1" applyFill="1" applyBorder="1" applyAlignment="1">
      <alignment horizontal="left" vertical="center"/>
    </xf>
    <xf numFmtId="0" fontId="24" fillId="0" borderId="0" xfId="43" applyFont="1" applyFill="1" applyBorder="1" applyAlignment="1">
      <alignment horizontal="left" vertical="center"/>
    </xf>
    <xf numFmtId="0" fontId="0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49" fontId="2" fillId="0" borderId="0" xfId="0" applyNumberFormat="1" applyFont="1" applyBorder="1" applyAlignment="1"/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25" fillId="0" borderId="0" xfId="0" applyFont="1" applyBorder="1" applyAlignment="1">
      <alignment horizontal="center" vertical="center"/>
    </xf>
    <xf numFmtId="0" fontId="0" fillId="33" borderId="0" xfId="0" applyFont="1" applyFill="1" applyBorder="1" applyAlignment="1">
      <alignment horizontal="center" vertical="center" wrapText="1"/>
    </xf>
    <xf numFmtId="0" fontId="0" fillId="33" borderId="0" xfId="0" applyFont="1" applyFill="1" applyBorder="1" applyAlignment="1">
      <alignment horizontal="center" vertical="center"/>
    </xf>
    <xf numFmtId="0" fontId="2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ill="1" applyAlignment="1">
      <alignment horizontal="center"/>
    </xf>
    <xf numFmtId="0" fontId="2" fillId="33" borderId="0" xfId="0" applyFont="1" applyFill="1" applyBorder="1" applyAlignment="1">
      <alignment horizontal="center"/>
    </xf>
    <xf numFmtId="0" fontId="0" fillId="33" borderId="0" xfId="0" applyFill="1" applyBorder="1" applyAlignment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rmal 3" xfId="43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8"/>
  <sheetViews>
    <sheetView showGridLines="0" topLeftCell="A287" workbookViewId="0">
      <selection sqref="A1:P298"/>
    </sheetView>
  </sheetViews>
  <sheetFormatPr defaultRowHeight="15" customHeight="1" x14ac:dyDescent="0.25"/>
  <cols>
    <col min="1" max="1" width="4.5703125" style="5" customWidth="1"/>
    <col min="2" max="2" width="11.42578125" style="32" customWidth="1"/>
    <col min="3" max="3" width="16.42578125" style="32" customWidth="1"/>
    <col min="4" max="4" width="31.85546875" style="32" customWidth="1"/>
    <col min="5" max="11" width="4.140625" style="5" customWidth="1"/>
    <col min="12" max="13" width="4.140625" style="31" customWidth="1"/>
    <col min="14" max="14" width="4.140625" style="28" customWidth="1"/>
    <col min="15" max="15" width="6.5703125" style="5" customWidth="1"/>
    <col min="16" max="16" width="9.7109375" style="5" customWidth="1"/>
    <col min="17" max="16384" width="9.140625" style="7"/>
  </cols>
  <sheetData>
    <row r="1" spans="1:16" ht="15" customHeight="1" x14ac:dyDescent="0.25">
      <c r="A1" s="25" t="s">
        <v>0</v>
      </c>
      <c r="C1" s="25"/>
      <c r="D1" s="25"/>
    </row>
    <row r="2" spans="1:16" ht="15" customHeight="1" x14ac:dyDescent="0.25">
      <c r="A2" s="25" t="s">
        <v>1</v>
      </c>
    </row>
    <row r="3" spans="1:16" s="10" customFormat="1" ht="15" customHeight="1" x14ac:dyDescent="0.25">
      <c r="A3" s="33" t="s">
        <v>501</v>
      </c>
      <c r="C3" s="33"/>
      <c r="D3" s="33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6" s="10" customFormat="1" ht="15" customHeight="1" x14ac:dyDescent="0.25">
      <c r="A4" s="33" t="s">
        <v>699</v>
      </c>
      <c r="C4" s="33"/>
      <c r="D4" s="33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6" s="10" customFormat="1" ht="15" customHeight="1" x14ac:dyDescent="0.25">
      <c r="A5" s="9"/>
      <c r="B5" s="33"/>
      <c r="C5" s="33"/>
      <c r="D5" s="33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s="8" customFormat="1" ht="15" customHeight="1" x14ac:dyDescent="0.25">
      <c r="A6" s="11"/>
      <c r="B6" s="25" t="s">
        <v>2</v>
      </c>
      <c r="C6" s="25" t="s">
        <v>2</v>
      </c>
      <c r="D6" s="25" t="s">
        <v>3</v>
      </c>
      <c r="E6" s="11" t="s">
        <v>4</v>
      </c>
      <c r="F6" s="11" t="s">
        <v>5</v>
      </c>
      <c r="G6" s="11" t="s">
        <v>6</v>
      </c>
      <c r="H6" s="11" t="s">
        <v>7</v>
      </c>
      <c r="I6" s="11" t="s">
        <v>414</v>
      </c>
      <c r="J6" s="11" t="s">
        <v>415</v>
      </c>
      <c r="K6" s="11" t="s">
        <v>574</v>
      </c>
      <c r="L6" s="11" t="s">
        <v>598</v>
      </c>
      <c r="M6" s="11" t="s">
        <v>627</v>
      </c>
      <c r="N6" s="11" t="s">
        <v>672</v>
      </c>
      <c r="O6" s="11" t="s">
        <v>8</v>
      </c>
      <c r="P6" s="11" t="s">
        <v>659</v>
      </c>
    </row>
    <row r="7" spans="1:16" ht="15" customHeight="1" x14ac:dyDescent="0.25">
      <c r="A7" s="5">
        <v>1</v>
      </c>
      <c r="B7" s="34" t="s">
        <v>57</v>
      </c>
      <c r="C7" s="34" t="s">
        <v>33</v>
      </c>
      <c r="D7" s="34" t="s">
        <v>15</v>
      </c>
      <c r="E7" s="14" t="s">
        <v>16</v>
      </c>
      <c r="F7" s="63">
        <v>100</v>
      </c>
      <c r="H7" s="5">
        <v>98</v>
      </c>
      <c r="I7" s="63">
        <v>100</v>
      </c>
      <c r="K7" s="67">
        <v>100</v>
      </c>
      <c r="L7" s="68">
        <v>100</v>
      </c>
      <c r="M7" s="68">
        <v>100</v>
      </c>
      <c r="N7" s="66">
        <v>100</v>
      </c>
      <c r="O7" s="5">
        <f>SUM(F7:N7)</f>
        <v>698</v>
      </c>
      <c r="P7" s="11">
        <f>O7</f>
        <v>698</v>
      </c>
    </row>
    <row r="8" spans="1:16" ht="15" customHeight="1" x14ac:dyDescent="0.25">
      <c r="A8" s="5">
        <v>2</v>
      </c>
      <c r="B8" s="32" t="s">
        <v>9</v>
      </c>
      <c r="C8" s="32" t="s">
        <v>10</v>
      </c>
      <c r="D8" s="32" t="s">
        <v>11</v>
      </c>
      <c r="E8" s="5" t="s">
        <v>12</v>
      </c>
      <c r="F8" s="5">
        <v>98</v>
      </c>
      <c r="G8" s="63">
        <v>100</v>
      </c>
      <c r="H8" s="63">
        <v>100</v>
      </c>
      <c r="I8" s="5">
        <v>99</v>
      </c>
      <c r="J8" s="64">
        <v>100</v>
      </c>
      <c r="K8" s="21">
        <v>98</v>
      </c>
      <c r="L8" s="31">
        <v>99</v>
      </c>
      <c r="N8" s="28">
        <v>99</v>
      </c>
      <c r="O8" s="5">
        <f>SUM(F8:N8)</f>
        <v>793</v>
      </c>
      <c r="P8" s="11">
        <f>O8-F8</f>
        <v>695</v>
      </c>
    </row>
    <row r="9" spans="1:16" ht="15" customHeight="1" x14ac:dyDescent="0.25">
      <c r="A9" s="5">
        <v>3</v>
      </c>
      <c r="B9" s="32" t="s">
        <v>13</v>
      </c>
      <c r="C9" s="32" t="s">
        <v>14</v>
      </c>
      <c r="D9" s="32" t="s">
        <v>15</v>
      </c>
      <c r="E9" s="5" t="s">
        <v>16</v>
      </c>
      <c r="F9" s="5">
        <v>96</v>
      </c>
      <c r="G9" s="5">
        <v>93</v>
      </c>
      <c r="H9" s="5">
        <v>97</v>
      </c>
      <c r="I9" s="5">
        <v>90</v>
      </c>
      <c r="J9" s="19"/>
      <c r="K9" s="21">
        <v>95</v>
      </c>
      <c r="L9" s="31">
        <v>96</v>
      </c>
      <c r="M9" s="31">
        <v>97</v>
      </c>
      <c r="N9" s="28">
        <v>95</v>
      </c>
      <c r="O9" s="5">
        <f>SUM(F9:N9)</f>
        <v>759</v>
      </c>
      <c r="P9" s="11">
        <f>O9-I9</f>
        <v>669</v>
      </c>
    </row>
    <row r="10" spans="1:16" ht="15" customHeight="1" x14ac:dyDescent="0.25">
      <c r="A10" s="5">
        <v>4</v>
      </c>
      <c r="B10" s="32" t="s">
        <v>32</v>
      </c>
      <c r="C10" s="32" t="s">
        <v>33</v>
      </c>
      <c r="D10" s="32" t="s">
        <v>19</v>
      </c>
      <c r="E10" s="5" t="s">
        <v>16</v>
      </c>
      <c r="F10" s="5">
        <v>84</v>
      </c>
      <c r="G10" s="5">
        <v>90</v>
      </c>
      <c r="H10" s="5">
        <v>92</v>
      </c>
      <c r="I10" s="5">
        <v>95</v>
      </c>
      <c r="J10" s="19">
        <v>99</v>
      </c>
      <c r="K10" s="21">
        <v>90</v>
      </c>
      <c r="L10" s="31">
        <v>95</v>
      </c>
      <c r="M10" s="31">
        <v>95</v>
      </c>
      <c r="N10" s="28">
        <v>89</v>
      </c>
      <c r="O10" s="5">
        <f>SUM(F10:N10)</f>
        <v>829</v>
      </c>
      <c r="P10" s="11">
        <f>O10-(F10+N10)</f>
        <v>656</v>
      </c>
    </row>
    <row r="11" spans="1:16" ht="15" customHeight="1" x14ac:dyDescent="0.25">
      <c r="A11" s="5">
        <v>5</v>
      </c>
      <c r="B11" s="32" t="s">
        <v>75</v>
      </c>
      <c r="C11" s="32" t="s">
        <v>76</v>
      </c>
      <c r="D11" s="32" t="s">
        <v>77</v>
      </c>
      <c r="E11" s="5" t="s">
        <v>31</v>
      </c>
      <c r="F11" s="5">
        <v>85</v>
      </c>
      <c r="H11" s="5">
        <v>90</v>
      </c>
      <c r="I11" s="5">
        <v>94</v>
      </c>
      <c r="J11" s="19">
        <v>96</v>
      </c>
      <c r="K11" s="21">
        <v>93</v>
      </c>
      <c r="L11" s="31">
        <v>97</v>
      </c>
      <c r="M11" s="31">
        <v>96</v>
      </c>
      <c r="N11" s="28">
        <v>82</v>
      </c>
      <c r="O11" s="5">
        <f>SUM(F11:N11)</f>
        <v>733</v>
      </c>
      <c r="P11" s="11">
        <f>O11-82</f>
        <v>651</v>
      </c>
    </row>
    <row r="12" spans="1:16" ht="15" customHeight="1" x14ac:dyDescent="0.25">
      <c r="A12" s="5">
        <v>6</v>
      </c>
      <c r="B12" s="32" t="s">
        <v>17</v>
      </c>
      <c r="C12" s="32" t="s">
        <v>18</v>
      </c>
      <c r="D12" s="32" t="s">
        <v>19</v>
      </c>
      <c r="E12" s="5" t="s">
        <v>16</v>
      </c>
      <c r="F12" s="5">
        <v>92</v>
      </c>
      <c r="G12" s="5">
        <v>98</v>
      </c>
      <c r="H12" s="5">
        <v>96</v>
      </c>
      <c r="I12" s="5">
        <v>85</v>
      </c>
      <c r="J12" s="19">
        <v>95</v>
      </c>
      <c r="K12" s="21">
        <v>86</v>
      </c>
      <c r="L12" s="31">
        <v>90</v>
      </c>
      <c r="N12" s="28">
        <v>87</v>
      </c>
      <c r="O12" s="5">
        <f>SUM(F12:N12)</f>
        <v>729</v>
      </c>
      <c r="P12" s="11">
        <f>O12-85</f>
        <v>644</v>
      </c>
    </row>
    <row r="13" spans="1:16" ht="15" customHeight="1" x14ac:dyDescent="0.25">
      <c r="A13" s="5">
        <v>7</v>
      </c>
      <c r="B13" s="32" t="s">
        <v>28</v>
      </c>
      <c r="C13" s="32" t="s">
        <v>29</v>
      </c>
      <c r="D13" s="36" t="s">
        <v>30</v>
      </c>
      <c r="E13" s="5" t="s">
        <v>31</v>
      </c>
      <c r="F13" s="5">
        <v>91</v>
      </c>
      <c r="G13" s="5">
        <v>89</v>
      </c>
      <c r="H13" s="5">
        <v>93</v>
      </c>
      <c r="J13" s="19">
        <v>97</v>
      </c>
      <c r="K13" s="21">
        <v>92</v>
      </c>
      <c r="L13" s="31">
        <v>91</v>
      </c>
      <c r="M13" s="31">
        <v>89</v>
      </c>
      <c r="O13" s="5">
        <f>SUM(F13:N13)</f>
        <v>642</v>
      </c>
      <c r="P13" s="11">
        <f>O13</f>
        <v>642</v>
      </c>
    </row>
    <row r="14" spans="1:16" ht="15" customHeight="1" x14ac:dyDescent="0.25">
      <c r="A14" s="5">
        <v>8</v>
      </c>
      <c r="B14" s="39" t="s">
        <v>26</v>
      </c>
      <c r="C14" s="32" t="s">
        <v>27</v>
      </c>
      <c r="D14" s="39" t="s">
        <v>19</v>
      </c>
      <c r="E14" s="5" t="s">
        <v>12</v>
      </c>
      <c r="F14" s="5">
        <v>93</v>
      </c>
      <c r="G14" s="5">
        <v>92</v>
      </c>
      <c r="H14" s="5">
        <v>88</v>
      </c>
      <c r="I14" s="5">
        <v>89</v>
      </c>
      <c r="J14" s="19">
        <v>92</v>
      </c>
      <c r="K14" s="21">
        <v>88</v>
      </c>
      <c r="L14" s="31">
        <v>87</v>
      </c>
      <c r="M14" s="31">
        <v>90</v>
      </c>
      <c r="N14" s="28">
        <v>90</v>
      </c>
      <c r="O14" s="5">
        <f>SUM(F14:N14)</f>
        <v>809</v>
      </c>
      <c r="P14" s="11">
        <f>O14-175</f>
        <v>634</v>
      </c>
    </row>
    <row r="15" spans="1:16" ht="15" customHeight="1" x14ac:dyDescent="0.25">
      <c r="A15" s="5">
        <v>9</v>
      </c>
      <c r="B15" s="32" t="s">
        <v>67</v>
      </c>
      <c r="C15" s="32" t="s">
        <v>68</v>
      </c>
      <c r="D15" s="36" t="s">
        <v>30</v>
      </c>
      <c r="E15" s="5" t="s">
        <v>12</v>
      </c>
      <c r="F15" s="5">
        <v>86</v>
      </c>
      <c r="G15" s="5">
        <v>94</v>
      </c>
      <c r="I15" s="5">
        <v>88</v>
      </c>
      <c r="K15" s="21">
        <v>89</v>
      </c>
      <c r="L15" s="31">
        <v>93</v>
      </c>
      <c r="M15" s="31">
        <v>94</v>
      </c>
      <c r="N15" s="28">
        <v>74</v>
      </c>
      <c r="O15" s="5">
        <f>SUM(F15:N15)</f>
        <v>618</v>
      </c>
      <c r="P15" s="11">
        <f>O15</f>
        <v>618</v>
      </c>
    </row>
    <row r="16" spans="1:16" ht="15" customHeight="1" x14ac:dyDescent="0.25">
      <c r="A16" s="5">
        <v>10</v>
      </c>
      <c r="B16" s="32" t="s">
        <v>34</v>
      </c>
      <c r="C16" s="32" t="s">
        <v>35</v>
      </c>
      <c r="D16" s="32" t="s">
        <v>36</v>
      </c>
      <c r="E16" s="5" t="s">
        <v>16</v>
      </c>
      <c r="F16" s="5">
        <v>90</v>
      </c>
      <c r="G16" s="5">
        <v>87</v>
      </c>
      <c r="H16" s="5">
        <v>86</v>
      </c>
      <c r="I16" s="5">
        <v>46</v>
      </c>
      <c r="J16" s="19">
        <v>93</v>
      </c>
      <c r="K16" s="21">
        <v>87</v>
      </c>
      <c r="L16" s="31">
        <v>84</v>
      </c>
      <c r="M16" s="31">
        <v>88</v>
      </c>
      <c r="N16" s="28">
        <v>70</v>
      </c>
      <c r="O16" s="5">
        <f>SUM(F16:N16)</f>
        <v>731</v>
      </c>
      <c r="P16" s="11">
        <f>O16-116</f>
        <v>615</v>
      </c>
    </row>
    <row r="17" spans="1:16" ht="15" customHeight="1" x14ac:dyDescent="0.25">
      <c r="A17" s="5">
        <v>11</v>
      </c>
      <c r="B17" s="34" t="s">
        <v>37</v>
      </c>
      <c r="C17" s="34" t="s">
        <v>38</v>
      </c>
      <c r="D17" s="34"/>
      <c r="E17" s="14" t="s">
        <v>16</v>
      </c>
      <c r="F17" s="5">
        <v>81</v>
      </c>
      <c r="G17" s="5">
        <v>91</v>
      </c>
      <c r="H17" s="5">
        <v>87</v>
      </c>
      <c r="I17" s="5">
        <v>63</v>
      </c>
      <c r="J17" s="19">
        <v>90</v>
      </c>
      <c r="K17" s="21">
        <v>83</v>
      </c>
      <c r="L17" s="31">
        <v>88</v>
      </c>
      <c r="M17" s="31">
        <v>86</v>
      </c>
      <c r="N17" s="28">
        <v>83</v>
      </c>
      <c r="O17" s="5">
        <f>SUM(F17:N17)</f>
        <v>752</v>
      </c>
      <c r="P17" s="11">
        <f>O17-144</f>
        <v>608</v>
      </c>
    </row>
    <row r="18" spans="1:16" ht="15" customHeight="1" x14ac:dyDescent="0.25">
      <c r="A18" s="5">
        <v>12</v>
      </c>
      <c r="B18" s="32" t="s">
        <v>32</v>
      </c>
      <c r="C18" s="32" t="s">
        <v>10</v>
      </c>
      <c r="D18" s="32" t="s">
        <v>11</v>
      </c>
      <c r="E18" s="5" t="s">
        <v>31</v>
      </c>
      <c r="F18" s="5">
        <v>77</v>
      </c>
      <c r="G18" s="5">
        <v>88</v>
      </c>
      <c r="H18" s="5">
        <v>82</v>
      </c>
      <c r="I18" s="5">
        <v>86</v>
      </c>
      <c r="J18" s="19">
        <v>94</v>
      </c>
      <c r="K18" s="21">
        <v>79</v>
      </c>
      <c r="L18" s="31">
        <v>94</v>
      </c>
      <c r="N18" s="28">
        <v>66</v>
      </c>
      <c r="O18" s="5">
        <f>SUM(F18:N18)</f>
        <v>666</v>
      </c>
      <c r="P18" s="11">
        <f>O18-66</f>
        <v>600</v>
      </c>
    </row>
    <row r="19" spans="1:16" ht="15" customHeight="1" x14ac:dyDescent="0.25">
      <c r="A19" s="5">
        <v>13</v>
      </c>
      <c r="B19" s="32" t="s">
        <v>39</v>
      </c>
      <c r="C19" s="32" t="s">
        <v>40</v>
      </c>
      <c r="D19" s="32" t="s">
        <v>41</v>
      </c>
      <c r="E19" s="5" t="s">
        <v>12</v>
      </c>
      <c r="F19" s="5">
        <v>87</v>
      </c>
      <c r="G19" s="5">
        <v>82</v>
      </c>
      <c r="H19" s="5">
        <v>85</v>
      </c>
      <c r="I19" s="5">
        <v>70</v>
      </c>
      <c r="K19" s="21">
        <v>80</v>
      </c>
      <c r="L19" s="31">
        <v>85</v>
      </c>
      <c r="M19" s="31">
        <v>87</v>
      </c>
      <c r="N19" s="28">
        <v>85</v>
      </c>
      <c r="O19" s="5">
        <f>SUM(F19:N19)</f>
        <v>661</v>
      </c>
      <c r="P19" s="11">
        <f>O19-70</f>
        <v>591</v>
      </c>
    </row>
    <row r="20" spans="1:16" ht="15" customHeight="1" x14ac:dyDescent="0.25">
      <c r="A20" s="5">
        <v>14</v>
      </c>
      <c r="B20" s="32" t="s">
        <v>42</v>
      </c>
      <c r="C20" s="32" t="s">
        <v>43</v>
      </c>
      <c r="D20" s="32" t="s">
        <v>44</v>
      </c>
      <c r="E20" s="5" t="s">
        <v>12</v>
      </c>
      <c r="F20" s="5">
        <v>69</v>
      </c>
      <c r="G20" s="5">
        <v>85</v>
      </c>
      <c r="H20" s="5">
        <v>89</v>
      </c>
      <c r="I20" s="5">
        <v>79</v>
      </c>
      <c r="J20" s="19">
        <v>89</v>
      </c>
      <c r="K20" s="21">
        <v>71</v>
      </c>
      <c r="L20" s="31">
        <v>82</v>
      </c>
      <c r="M20" s="31">
        <v>78</v>
      </c>
      <c r="O20" s="5">
        <f>SUM(F20:N20)</f>
        <v>642</v>
      </c>
      <c r="P20" s="11">
        <f>O20-F20</f>
        <v>573</v>
      </c>
    </row>
    <row r="21" spans="1:16" ht="15" customHeight="1" x14ac:dyDescent="0.25">
      <c r="A21" s="5">
        <v>15</v>
      </c>
      <c r="B21" s="32" t="s">
        <v>48</v>
      </c>
      <c r="C21" s="32" t="s">
        <v>49</v>
      </c>
      <c r="D21" s="32" t="s">
        <v>50</v>
      </c>
      <c r="E21" s="5" t="s">
        <v>16</v>
      </c>
      <c r="F21" s="5">
        <v>74</v>
      </c>
      <c r="G21" s="5">
        <v>80</v>
      </c>
      <c r="H21" s="5">
        <v>79</v>
      </c>
      <c r="I21" s="5">
        <v>71</v>
      </c>
      <c r="J21" s="19">
        <v>83</v>
      </c>
      <c r="K21" s="21">
        <v>65</v>
      </c>
      <c r="L21" s="31">
        <v>75</v>
      </c>
      <c r="M21" s="31">
        <v>82</v>
      </c>
      <c r="N21" s="28">
        <v>78</v>
      </c>
      <c r="O21" s="5">
        <f>SUM(F21:N21)</f>
        <v>687</v>
      </c>
      <c r="P21" s="11">
        <f>O21-136</f>
        <v>551</v>
      </c>
    </row>
    <row r="22" spans="1:16" ht="15" customHeight="1" x14ac:dyDescent="0.25">
      <c r="A22" s="5">
        <v>16</v>
      </c>
      <c r="B22" s="32" t="s">
        <v>45</v>
      </c>
      <c r="C22" s="32" t="s">
        <v>46</v>
      </c>
      <c r="D22" s="32" t="s">
        <v>47</v>
      </c>
      <c r="E22" s="5" t="s">
        <v>31</v>
      </c>
      <c r="F22" s="5">
        <v>76</v>
      </c>
      <c r="G22" s="5">
        <v>79</v>
      </c>
      <c r="H22" s="5">
        <v>83</v>
      </c>
      <c r="I22" s="5">
        <v>80</v>
      </c>
      <c r="J22" s="19">
        <v>81</v>
      </c>
      <c r="K22" s="21">
        <v>74</v>
      </c>
      <c r="L22" s="31">
        <v>77</v>
      </c>
      <c r="M22" s="31">
        <v>48</v>
      </c>
      <c r="O22" s="5">
        <f>SUM(F22:N22)</f>
        <v>598</v>
      </c>
      <c r="P22" s="11">
        <f>O22-M22</f>
        <v>550</v>
      </c>
    </row>
    <row r="23" spans="1:16" ht="15" customHeight="1" x14ac:dyDescent="0.25">
      <c r="A23" s="5">
        <v>17</v>
      </c>
      <c r="B23" s="32" t="s">
        <v>93</v>
      </c>
      <c r="C23" s="32" t="s">
        <v>95</v>
      </c>
      <c r="D23" s="32" t="s">
        <v>96</v>
      </c>
      <c r="E23" s="5" t="s">
        <v>16</v>
      </c>
      <c r="F23" s="5">
        <v>66</v>
      </c>
      <c r="G23" s="5">
        <v>86</v>
      </c>
      <c r="H23" s="56">
        <v>86</v>
      </c>
      <c r="I23" s="5">
        <v>77</v>
      </c>
      <c r="J23" s="19">
        <v>85</v>
      </c>
      <c r="K23" s="21">
        <v>62</v>
      </c>
      <c r="L23" s="31">
        <v>69</v>
      </c>
      <c r="M23" s="31">
        <v>72</v>
      </c>
      <c r="N23" s="28">
        <v>68</v>
      </c>
      <c r="O23" s="5">
        <f>SUM(F23:N23)</f>
        <v>671</v>
      </c>
      <c r="P23" s="11">
        <f>O23-128</f>
        <v>543</v>
      </c>
    </row>
    <row r="24" spans="1:16" ht="15" customHeight="1" x14ac:dyDescent="0.25">
      <c r="A24" s="5">
        <v>18</v>
      </c>
      <c r="B24" s="32" t="s">
        <v>54</v>
      </c>
      <c r="C24" s="32" t="s">
        <v>55</v>
      </c>
      <c r="D24" s="32" t="s">
        <v>56</v>
      </c>
      <c r="E24" s="5" t="s">
        <v>16</v>
      </c>
      <c r="F24" s="5">
        <v>70</v>
      </c>
      <c r="G24" s="5">
        <v>67</v>
      </c>
      <c r="H24" s="5">
        <v>84</v>
      </c>
      <c r="I24" s="5">
        <v>67</v>
      </c>
      <c r="J24" s="19">
        <v>84</v>
      </c>
      <c r="K24" s="21">
        <v>67</v>
      </c>
      <c r="L24" s="31">
        <v>80</v>
      </c>
      <c r="M24" s="31">
        <v>76</v>
      </c>
      <c r="N24" s="28">
        <v>79</v>
      </c>
      <c r="O24" s="5">
        <f>SUM(F24:N24)</f>
        <v>674</v>
      </c>
      <c r="P24" s="11">
        <f>O24-134</f>
        <v>540</v>
      </c>
    </row>
    <row r="25" spans="1:16" ht="15" customHeight="1" x14ac:dyDescent="0.25">
      <c r="A25" s="5">
        <v>19</v>
      </c>
      <c r="B25" s="34" t="s">
        <v>179</v>
      </c>
      <c r="C25" s="34" t="s">
        <v>180</v>
      </c>
      <c r="D25" s="34" t="s">
        <v>181</v>
      </c>
      <c r="E25" s="14" t="s">
        <v>16</v>
      </c>
      <c r="F25" s="5">
        <v>67</v>
      </c>
      <c r="I25" s="5">
        <v>30</v>
      </c>
      <c r="J25" s="19">
        <v>86</v>
      </c>
      <c r="K25" s="21">
        <v>82</v>
      </c>
      <c r="L25" s="31">
        <v>73</v>
      </c>
      <c r="M25" s="31">
        <v>81</v>
      </c>
      <c r="N25" s="28">
        <v>75</v>
      </c>
      <c r="O25" s="5">
        <f>SUM(F25:N25)</f>
        <v>494</v>
      </c>
      <c r="P25" s="11">
        <f>O25</f>
        <v>494</v>
      </c>
    </row>
    <row r="26" spans="1:16" ht="15" customHeight="1" x14ac:dyDescent="0.25">
      <c r="A26" s="5">
        <v>20</v>
      </c>
      <c r="B26" s="32" t="s">
        <v>51</v>
      </c>
      <c r="C26" s="32" t="s">
        <v>52</v>
      </c>
      <c r="D26" s="32" t="s">
        <v>53</v>
      </c>
      <c r="E26" s="5" t="s">
        <v>12</v>
      </c>
      <c r="F26" s="5">
        <v>68</v>
      </c>
      <c r="G26" s="5">
        <v>83</v>
      </c>
      <c r="H26" s="5">
        <v>77</v>
      </c>
      <c r="I26" s="5">
        <v>68</v>
      </c>
      <c r="J26" s="19">
        <v>68</v>
      </c>
      <c r="K26" s="21">
        <v>54</v>
      </c>
      <c r="L26" s="31">
        <v>63</v>
      </c>
      <c r="N26" s="28">
        <v>62</v>
      </c>
      <c r="O26" s="5">
        <f>SUM(F26:N26)</f>
        <v>543</v>
      </c>
      <c r="P26" s="11">
        <f>O26-54</f>
        <v>489</v>
      </c>
    </row>
    <row r="27" spans="1:16" ht="15" customHeight="1" x14ac:dyDescent="0.25">
      <c r="A27" s="5">
        <v>21</v>
      </c>
      <c r="B27" s="32" t="s">
        <v>101</v>
      </c>
      <c r="C27" s="32" t="s">
        <v>102</v>
      </c>
      <c r="D27" s="32" t="s">
        <v>56</v>
      </c>
      <c r="E27" s="5" t="s">
        <v>16</v>
      </c>
      <c r="G27" s="5">
        <v>74</v>
      </c>
      <c r="H27" s="5">
        <v>71</v>
      </c>
      <c r="I27" s="5">
        <v>61</v>
      </c>
      <c r="J27" s="19">
        <v>71</v>
      </c>
      <c r="K27" s="21">
        <v>51</v>
      </c>
      <c r="L27" s="31">
        <v>71</v>
      </c>
      <c r="M27" s="31">
        <v>73</v>
      </c>
      <c r="N27" s="28">
        <v>58</v>
      </c>
      <c r="O27" s="5">
        <f>SUM(F27:N27)</f>
        <v>530</v>
      </c>
      <c r="P27" s="11">
        <f>O27-51</f>
        <v>479</v>
      </c>
    </row>
    <row r="28" spans="1:16" ht="15" customHeight="1" x14ac:dyDescent="0.25">
      <c r="A28" s="5">
        <v>22</v>
      </c>
      <c r="B28" s="32" t="s">
        <v>61</v>
      </c>
      <c r="C28" s="32" t="s">
        <v>103</v>
      </c>
      <c r="D28" s="32" t="s">
        <v>19</v>
      </c>
      <c r="E28" s="5" t="s">
        <v>84</v>
      </c>
      <c r="F28" s="5">
        <v>72</v>
      </c>
      <c r="G28" s="5">
        <v>73</v>
      </c>
      <c r="I28" s="5">
        <v>58</v>
      </c>
      <c r="J28" s="19">
        <v>80</v>
      </c>
      <c r="K28" s="21">
        <v>60</v>
      </c>
      <c r="L28" s="31">
        <v>67</v>
      </c>
      <c r="M28" s="31">
        <v>60</v>
      </c>
      <c r="O28" s="5">
        <f>SUM(F28:N28)</f>
        <v>470</v>
      </c>
      <c r="P28" s="11">
        <f>O28</f>
        <v>470</v>
      </c>
    </row>
    <row r="29" spans="1:16" ht="15" customHeight="1" x14ac:dyDescent="0.25">
      <c r="A29" s="5">
        <v>23</v>
      </c>
      <c r="B29" s="32" t="s">
        <v>32</v>
      </c>
      <c r="C29" s="32" t="s">
        <v>100</v>
      </c>
      <c r="D29" s="32" t="s">
        <v>53</v>
      </c>
      <c r="E29" s="5" t="s">
        <v>12</v>
      </c>
      <c r="F29" s="5">
        <v>31</v>
      </c>
      <c r="G29" s="5">
        <v>58</v>
      </c>
      <c r="H29" s="5">
        <v>58</v>
      </c>
      <c r="I29" s="5">
        <v>69</v>
      </c>
      <c r="J29" s="19">
        <v>77</v>
      </c>
      <c r="K29" s="21">
        <v>66</v>
      </c>
      <c r="L29" s="31">
        <v>76</v>
      </c>
      <c r="N29" s="28">
        <v>65</v>
      </c>
      <c r="O29" s="5">
        <f>SUM(F29:N29)</f>
        <v>500</v>
      </c>
      <c r="P29" s="11">
        <f>O29-31</f>
        <v>469</v>
      </c>
    </row>
    <row r="30" spans="1:16" ht="15" customHeight="1" x14ac:dyDescent="0.25">
      <c r="A30" s="5">
        <v>24</v>
      </c>
      <c r="B30" s="34" t="s">
        <v>20</v>
      </c>
      <c r="C30" s="34" t="s">
        <v>21</v>
      </c>
      <c r="D30" s="34" t="s">
        <v>22</v>
      </c>
      <c r="E30" s="14" t="s">
        <v>16</v>
      </c>
      <c r="F30" s="5">
        <v>88</v>
      </c>
      <c r="G30" s="5">
        <v>96</v>
      </c>
      <c r="H30" s="5">
        <v>95</v>
      </c>
      <c r="I30" s="5">
        <v>92</v>
      </c>
      <c r="N30" s="28">
        <v>91</v>
      </c>
      <c r="O30" s="5">
        <f>SUM(F30:N30)</f>
        <v>462</v>
      </c>
      <c r="P30" s="11">
        <f>O30</f>
        <v>462</v>
      </c>
    </row>
    <row r="31" spans="1:16" ht="15" customHeight="1" x14ac:dyDescent="0.25">
      <c r="A31" s="5">
        <v>25</v>
      </c>
      <c r="B31" s="32" t="s">
        <v>61</v>
      </c>
      <c r="C31" s="32" t="s">
        <v>33</v>
      </c>
      <c r="D31" s="32" t="s">
        <v>19</v>
      </c>
      <c r="E31" s="5" t="s">
        <v>12</v>
      </c>
      <c r="F31" s="5">
        <v>49</v>
      </c>
      <c r="G31" s="5">
        <v>72</v>
      </c>
      <c r="H31" s="5">
        <v>73</v>
      </c>
      <c r="I31" s="5">
        <v>78</v>
      </c>
      <c r="K31" s="21">
        <v>58</v>
      </c>
      <c r="L31" s="31">
        <v>72</v>
      </c>
      <c r="N31" s="28">
        <v>55</v>
      </c>
      <c r="O31" s="5">
        <f>SUM(F31:N31)</f>
        <v>457</v>
      </c>
      <c r="P31" s="11">
        <f>O31</f>
        <v>457</v>
      </c>
    </row>
    <row r="32" spans="1:16" ht="15" customHeight="1" x14ac:dyDescent="0.25">
      <c r="A32" s="5">
        <v>26</v>
      </c>
      <c r="B32" s="32" t="s">
        <v>75</v>
      </c>
      <c r="C32" s="32" t="s">
        <v>81</v>
      </c>
      <c r="E32" s="5" t="s">
        <v>12</v>
      </c>
      <c r="F32" s="5">
        <v>50</v>
      </c>
      <c r="G32" s="5">
        <v>56</v>
      </c>
      <c r="H32" s="5">
        <v>65</v>
      </c>
      <c r="I32" s="5">
        <v>51</v>
      </c>
      <c r="J32" s="19">
        <v>74</v>
      </c>
      <c r="L32" s="31">
        <v>60</v>
      </c>
      <c r="N32" s="28">
        <v>69</v>
      </c>
      <c r="O32" s="5">
        <f>SUM(F32:N32)</f>
        <v>425</v>
      </c>
      <c r="P32" s="11">
        <f>O32</f>
        <v>425</v>
      </c>
    </row>
    <row r="33" spans="1:16" ht="15" customHeight="1" x14ac:dyDescent="0.25">
      <c r="A33" s="5">
        <v>27</v>
      </c>
      <c r="B33" s="32" t="s">
        <v>85</v>
      </c>
      <c r="C33" s="32" t="s">
        <v>86</v>
      </c>
      <c r="D33" s="32" t="s">
        <v>87</v>
      </c>
      <c r="E33" s="5" t="s">
        <v>63</v>
      </c>
      <c r="F33" s="5">
        <v>44</v>
      </c>
      <c r="G33" s="5">
        <v>52</v>
      </c>
      <c r="H33" s="5">
        <v>70</v>
      </c>
      <c r="I33" s="5">
        <v>48</v>
      </c>
      <c r="K33" s="21">
        <v>55</v>
      </c>
      <c r="L33" s="31">
        <v>66</v>
      </c>
      <c r="M33" s="31">
        <v>53</v>
      </c>
      <c r="N33" s="28">
        <v>72</v>
      </c>
      <c r="O33" s="5">
        <f>SUM(F33:N33)</f>
        <v>460</v>
      </c>
      <c r="P33" s="11">
        <f>O33-44</f>
        <v>416</v>
      </c>
    </row>
    <row r="34" spans="1:16" ht="15" customHeight="1" x14ac:dyDescent="0.25">
      <c r="A34" s="5">
        <v>28</v>
      </c>
      <c r="B34" s="34" t="s">
        <v>82</v>
      </c>
      <c r="C34" s="34" t="s">
        <v>83</v>
      </c>
      <c r="D34" s="32" t="s">
        <v>73</v>
      </c>
      <c r="E34" s="17" t="s">
        <v>84</v>
      </c>
      <c r="F34" s="5">
        <v>26</v>
      </c>
      <c r="G34" s="5">
        <v>65</v>
      </c>
      <c r="H34" s="5">
        <v>75</v>
      </c>
      <c r="I34" s="5">
        <v>52</v>
      </c>
      <c r="J34" s="19">
        <v>65</v>
      </c>
      <c r="K34" s="21">
        <v>49</v>
      </c>
      <c r="L34" s="31">
        <v>59</v>
      </c>
      <c r="N34" s="28">
        <v>49</v>
      </c>
      <c r="O34" s="5">
        <f>SUM(F34:N34)</f>
        <v>440</v>
      </c>
      <c r="P34" s="11">
        <f>O34-26</f>
        <v>414</v>
      </c>
    </row>
    <row r="35" spans="1:16" ht="15" customHeight="1" x14ac:dyDescent="0.25">
      <c r="A35" s="5">
        <v>29</v>
      </c>
      <c r="B35" s="34" t="s">
        <v>69</v>
      </c>
      <c r="C35" s="34" t="s">
        <v>70</v>
      </c>
      <c r="D35" s="32" t="s">
        <v>53</v>
      </c>
      <c r="E35" s="14" t="s">
        <v>16</v>
      </c>
      <c r="F35" s="5">
        <v>46</v>
      </c>
      <c r="G35" s="5">
        <v>69</v>
      </c>
      <c r="H35" s="5">
        <v>64</v>
      </c>
      <c r="I35" s="5">
        <v>49</v>
      </c>
      <c r="K35" s="56">
        <v>69</v>
      </c>
      <c r="L35" s="31">
        <v>54</v>
      </c>
      <c r="N35" s="28">
        <v>59</v>
      </c>
      <c r="O35" s="5">
        <f>SUM(F35:N35)</f>
        <v>410</v>
      </c>
      <c r="P35" s="11">
        <f>O35</f>
        <v>410</v>
      </c>
    </row>
    <row r="36" spans="1:16" ht="15" customHeight="1" x14ac:dyDescent="0.25">
      <c r="A36" s="5">
        <v>30</v>
      </c>
      <c r="B36" s="32" t="s">
        <v>9</v>
      </c>
      <c r="C36" s="32" t="s">
        <v>89</v>
      </c>
      <c r="D36" s="32" t="s">
        <v>25</v>
      </c>
      <c r="E36" s="5" t="s">
        <v>16</v>
      </c>
      <c r="F36" s="5">
        <v>51</v>
      </c>
      <c r="G36" s="5">
        <v>60</v>
      </c>
      <c r="H36" s="5">
        <v>51</v>
      </c>
      <c r="J36" s="19">
        <v>62</v>
      </c>
      <c r="K36" s="21">
        <v>47</v>
      </c>
      <c r="L36" s="31">
        <v>65</v>
      </c>
      <c r="M36" s="31">
        <v>69</v>
      </c>
      <c r="O36" s="5">
        <f>SUM(F36:N36)</f>
        <v>405</v>
      </c>
      <c r="P36" s="11">
        <f>O36</f>
        <v>405</v>
      </c>
    </row>
    <row r="37" spans="1:16" ht="15" customHeight="1" x14ac:dyDescent="0.25">
      <c r="A37" s="5">
        <v>31</v>
      </c>
      <c r="B37" s="32" t="s">
        <v>107</v>
      </c>
      <c r="C37" s="32" t="s">
        <v>108</v>
      </c>
      <c r="D37" s="36" t="s">
        <v>30</v>
      </c>
      <c r="E37" s="5" t="s">
        <v>84</v>
      </c>
      <c r="F37" s="5">
        <v>64</v>
      </c>
      <c r="G37" s="5">
        <v>78</v>
      </c>
      <c r="I37" s="5">
        <v>43</v>
      </c>
      <c r="J37" s="19">
        <v>78</v>
      </c>
      <c r="K37" s="21">
        <v>61</v>
      </c>
      <c r="M37" s="31">
        <v>80</v>
      </c>
      <c r="O37" s="5">
        <f>SUM(F37:N37)</f>
        <v>404</v>
      </c>
      <c r="P37" s="11">
        <f>O37</f>
        <v>404</v>
      </c>
    </row>
    <row r="38" spans="1:16" ht="15" customHeight="1" x14ac:dyDescent="0.25">
      <c r="A38" s="5">
        <v>32</v>
      </c>
      <c r="B38" s="32" t="s">
        <v>93</v>
      </c>
      <c r="C38" s="32" t="s">
        <v>97</v>
      </c>
      <c r="D38" s="32" t="s">
        <v>98</v>
      </c>
      <c r="E38" s="5" t="s">
        <v>12</v>
      </c>
      <c r="F38" s="5">
        <v>75</v>
      </c>
      <c r="H38" s="5">
        <v>74</v>
      </c>
      <c r="I38" s="5">
        <v>82</v>
      </c>
      <c r="J38" s="19">
        <v>91</v>
      </c>
      <c r="L38" s="31">
        <v>79</v>
      </c>
      <c r="O38" s="5">
        <f>SUM(F38:N38)</f>
        <v>401</v>
      </c>
      <c r="P38" s="11">
        <f>O38</f>
        <v>401</v>
      </c>
    </row>
    <row r="39" spans="1:16" ht="15" customHeight="1" x14ac:dyDescent="0.25">
      <c r="A39" s="5">
        <v>33</v>
      </c>
      <c r="B39" s="32" t="s">
        <v>85</v>
      </c>
      <c r="C39" s="32" t="s">
        <v>88</v>
      </c>
      <c r="D39" s="32" t="s">
        <v>19</v>
      </c>
      <c r="E39" s="5" t="s">
        <v>12</v>
      </c>
      <c r="F39" s="5">
        <v>80</v>
      </c>
      <c r="G39" s="5">
        <v>84</v>
      </c>
      <c r="I39" s="5">
        <v>83</v>
      </c>
      <c r="K39" s="21">
        <v>72</v>
      </c>
      <c r="N39" s="28">
        <v>81</v>
      </c>
      <c r="O39" s="5">
        <f>SUM(F39:N39)</f>
        <v>400</v>
      </c>
      <c r="P39" s="11">
        <f>O39</f>
        <v>400</v>
      </c>
    </row>
    <row r="40" spans="1:16" ht="15" customHeight="1" x14ac:dyDescent="0.25">
      <c r="A40" s="5">
        <v>34</v>
      </c>
      <c r="B40" s="32" t="s">
        <v>48</v>
      </c>
      <c r="C40" s="32" t="s">
        <v>109</v>
      </c>
      <c r="D40" s="32" t="s">
        <v>19</v>
      </c>
      <c r="E40" s="5" t="s">
        <v>12</v>
      </c>
      <c r="F40" s="5">
        <v>61</v>
      </c>
      <c r="G40" s="5">
        <v>75</v>
      </c>
      <c r="K40" s="21">
        <v>68</v>
      </c>
      <c r="L40" s="31">
        <v>78</v>
      </c>
      <c r="M40" s="31">
        <v>70</v>
      </c>
      <c r="N40" s="28">
        <v>45</v>
      </c>
      <c r="O40" s="5">
        <f>SUM(F40:N40)</f>
        <v>397</v>
      </c>
      <c r="P40" s="11">
        <f>O40</f>
        <v>397</v>
      </c>
    </row>
    <row r="41" spans="1:16" ht="15" customHeight="1" x14ac:dyDescent="0.25">
      <c r="A41" s="5">
        <v>35</v>
      </c>
      <c r="B41" s="32" t="s">
        <v>130</v>
      </c>
      <c r="C41" s="32" t="s">
        <v>131</v>
      </c>
      <c r="D41" s="32" t="s">
        <v>132</v>
      </c>
      <c r="E41" s="5" t="s">
        <v>12</v>
      </c>
      <c r="H41" s="5">
        <v>99</v>
      </c>
      <c r="K41" s="21">
        <v>99</v>
      </c>
      <c r="L41" s="31">
        <v>98</v>
      </c>
      <c r="M41" s="31">
        <v>99</v>
      </c>
      <c r="O41" s="5">
        <f>SUM(F41:N41)</f>
        <v>395</v>
      </c>
      <c r="P41" s="11">
        <f>O41</f>
        <v>395</v>
      </c>
    </row>
    <row r="42" spans="1:16" ht="15" customHeight="1" x14ac:dyDescent="0.25">
      <c r="A42" s="5">
        <v>36</v>
      </c>
      <c r="B42" s="32" t="s">
        <v>54</v>
      </c>
      <c r="C42" s="32" t="s">
        <v>140</v>
      </c>
      <c r="D42" s="22" t="s">
        <v>53</v>
      </c>
      <c r="E42" s="5" t="s">
        <v>12</v>
      </c>
      <c r="G42" s="5">
        <v>36</v>
      </c>
      <c r="H42" s="5">
        <v>59</v>
      </c>
      <c r="I42" s="5">
        <v>54</v>
      </c>
      <c r="J42" s="19">
        <v>73</v>
      </c>
      <c r="K42" s="21">
        <v>52</v>
      </c>
      <c r="L42" s="31">
        <v>61</v>
      </c>
      <c r="N42" s="28">
        <v>41</v>
      </c>
      <c r="O42" s="5">
        <f>SUM(F42:N42)</f>
        <v>376</v>
      </c>
      <c r="P42" s="11">
        <f>O42</f>
        <v>376</v>
      </c>
    </row>
    <row r="43" spans="1:16" ht="15" customHeight="1" x14ac:dyDescent="0.25">
      <c r="A43" s="5">
        <v>37</v>
      </c>
      <c r="B43" s="32" t="s">
        <v>78</v>
      </c>
      <c r="C43" s="32" t="s">
        <v>79</v>
      </c>
      <c r="D43" s="32" t="s">
        <v>80</v>
      </c>
      <c r="E43" s="5" t="s">
        <v>12</v>
      </c>
      <c r="F43" s="5">
        <v>62</v>
      </c>
      <c r="G43" s="5">
        <v>63</v>
      </c>
      <c r="H43" s="5">
        <v>49</v>
      </c>
      <c r="K43" s="21">
        <v>39</v>
      </c>
      <c r="L43" s="31">
        <v>49</v>
      </c>
      <c r="M43" s="31">
        <v>55</v>
      </c>
      <c r="N43" s="28">
        <v>54</v>
      </c>
      <c r="O43" s="5">
        <f>SUM(F43:N43)</f>
        <v>371</v>
      </c>
      <c r="P43" s="11">
        <f>O43</f>
        <v>371</v>
      </c>
    </row>
    <row r="44" spans="1:16" ht="15" customHeight="1" x14ac:dyDescent="0.25">
      <c r="A44" s="5">
        <v>38</v>
      </c>
      <c r="B44" s="34" t="s">
        <v>115</v>
      </c>
      <c r="C44" s="34" t="s">
        <v>116</v>
      </c>
      <c r="D44" s="34" t="s">
        <v>36</v>
      </c>
      <c r="E44" s="14" t="s">
        <v>16</v>
      </c>
      <c r="F44" s="5">
        <v>59</v>
      </c>
      <c r="H44" s="5">
        <v>62</v>
      </c>
      <c r="I44" s="56">
        <v>88</v>
      </c>
      <c r="J44" s="19">
        <v>88</v>
      </c>
      <c r="M44" s="31">
        <v>74</v>
      </c>
      <c r="O44" s="5">
        <f>SUM(F44:N44)</f>
        <v>371</v>
      </c>
      <c r="P44" s="11">
        <f>O44</f>
        <v>371</v>
      </c>
    </row>
    <row r="45" spans="1:16" ht="15" customHeight="1" x14ac:dyDescent="0.25">
      <c r="A45" s="5">
        <v>39</v>
      </c>
      <c r="B45" s="32" t="s">
        <v>126</v>
      </c>
      <c r="C45" s="32" t="s">
        <v>127</v>
      </c>
      <c r="D45" s="32" t="s">
        <v>19</v>
      </c>
      <c r="E45" s="5" t="s">
        <v>128</v>
      </c>
      <c r="F45" s="5">
        <v>41</v>
      </c>
      <c r="G45" s="5">
        <v>62</v>
      </c>
      <c r="J45" s="19">
        <v>63</v>
      </c>
      <c r="K45" s="21">
        <v>48</v>
      </c>
      <c r="L45" s="31">
        <v>51</v>
      </c>
      <c r="M45" s="31">
        <v>52</v>
      </c>
      <c r="N45" s="28">
        <v>43</v>
      </c>
      <c r="O45" s="5">
        <f>SUM(F45:N45)</f>
        <v>360</v>
      </c>
      <c r="P45" s="11">
        <f>O45</f>
        <v>360</v>
      </c>
    </row>
    <row r="46" spans="1:16" ht="15" customHeight="1" x14ac:dyDescent="0.25">
      <c r="A46" s="5">
        <v>40</v>
      </c>
      <c r="B46" s="32" t="s">
        <v>23</v>
      </c>
      <c r="C46" s="32" t="s">
        <v>24</v>
      </c>
      <c r="D46" s="32" t="s">
        <v>25</v>
      </c>
      <c r="E46" s="5" t="s">
        <v>12</v>
      </c>
      <c r="F46" s="5">
        <v>89</v>
      </c>
      <c r="G46" s="5">
        <v>95</v>
      </c>
      <c r="H46" s="5">
        <v>94</v>
      </c>
      <c r="I46" s="5">
        <v>72</v>
      </c>
      <c r="O46" s="5">
        <f>SUM(F46:N46)</f>
        <v>350</v>
      </c>
      <c r="P46" s="11">
        <f>O46</f>
        <v>350</v>
      </c>
    </row>
    <row r="47" spans="1:16" ht="15" customHeight="1" x14ac:dyDescent="0.25">
      <c r="A47" s="5">
        <v>41</v>
      </c>
      <c r="B47" s="26" t="s">
        <v>45</v>
      </c>
      <c r="C47" s="26" t="s">
        <v>418</v>
      </c>
      <c r="D47" s="26" t="s">
        <v>419</v>
      </c>
      <c r="E47" s="5" t="s">
        <v>12</v>
      </c>
      <c r="I47" s="5">
        <v>93</v>
      </c>
      <c r="J47" s="19">
        <v>98</v>
      </c>
      <c r="K47" s="21">
        <v>75</v>
      </c>
      <c r="L47" s="31">
        <v>81</v>
      </c>
      <c r="O47" s="5">
        <f>SUM(F47:N47)</f>
        <v>347</v>
      </c>
      <c r="P47" s="11">
        <f>O47</f>
        <v>347</v>
      </c>
    </row>
    <row r="48" spans="1:16" ht="15" customHeight="1" x14ac:dyDescent="0.25">
      <c r="A48" s="5">
        <v>42</v>
      </c>
      <c r="B48" s="32" t="s">
        <v>104</v>
      </c>
      <c r="C48" s="32" t="s">
        <v>105</v>
      </c>
      <c r="D48" s="32" t="s">
        <v>106</v>
      </c>
      <c r="E48" s="5" t="s">
        <v>31</v>
      </c>
      <c r="F48" s="5">
        <v>38</v>
      </c>
      <c r="G48" s="5">
        <v>44</v>
      </c>
      <c r="H48" s="5">
        <v>61</v>
      </c>
      <c r="I48" s="5">
        <v>47</v>
      </c>
      <c r="J48" s="19">
        <v>70</v>
      </c>
      <c r="K48" s="21">
        <v>38</v>
      </c>
      <c r="L48" s="31">
        <v>35</v>
      </c>
      <c r="M48" s="31">
        <v>38</v>
      </c>
      <c r="O48" s="5">
        <f>SUM(F48:N48)</f>
        <v>371</v>
      </c>
      <c r="P48" s="11">
        <f>O48-L48</f>
        <v>336</v>
      </c>
    </row>
    <row r="49" spans="1:16" ht="15" customHeight="1" x14ac:dyDescent="0.25">
      <c r="A49" s="5">
        <v>43</v>
      </c>
      <c r="B49" s="26" t="s">
        <v>420</v>
      </c>
      <c r="C49" s="26" t="s">
        <v>157</v>
      </c>
      <c r="D49" s="26" t="s">
        <v>73</v>
      </c>
      <c r="E49" s="4" t="s">
        <v>12</v>
      </c>
      <c r="I49" s="5">
        <v>91</v>
      </c>
      <c r="K49" s="21">
        <v>85</v>
      </c>
      <c r="M49" s="31">
        <v>77</v>
      </c>
      <c r="N49" s="28">
        <v>77</v>
      </c>
      <c r="O49" s="5">
        <f>SUM(F49:N49)</f>
        <v>330</v>
      </c>
      <c r="P49" s="11">
        <f>O49</f>
        <v>330</v>
      </c>
    </row>
    <row r="50" spans="1:16" ht="15" customHeight="1" x14ac:dyDescent="0.25">
      <c r="A50" s="5">
        <v>44</v>
      </c>
      <c r="B50" s="32" t="s">
        <v>164</v>
      </c>
      <c r="C50" s="32" t="s">
        <v>165</v>
      </c>
      <c r="D50" s="22" t="s">
        <v>292</v>
      </c>
      <c r="E50" s="5" t="s">
        <v>16</v>
      </c>
      <c r="F50" s="5">
        <v>19</v>
      </c>
      <c r="G50" s="5">
        <v>54</v>
      </c>
      <c r="I50" s="5">
        <v>53</v>
      </c>
      <c r="K50" s="21">
        <v>45</v>
      </c>
      <c r="L50" s="31">
        <v>56</v>
      </c>
      <c r="M50" s="31">
        <v>56</v>
      </c>
      <c r="N50" s="28">
        <v>44</v>
      </c>
      <c r="O50" s="5">
        <f>SUM(F50:N50)</f>
        <v>327</v>
      </c>
      <c r="P50" s="11">
        <f>O50</f>
        <v>327</v>
      </c>
    </row>
    <row r="51" spans="1:16" ht="15" customHeight="1" x14ac:dyDescent="0.25">
      <c r="A51" s="5">
        <v>45</v>
      </c>
      <c r="B51" s="32" t="s">
        <v>90</v>
      </c>
      <c r="C51" s="34" t="s">
        <v>91</v>
      </c>
      <c r="D51" s="34" t="s">
        <v>92</v>
      </c>
      <c r="E51" s="14" t="s">
        <v>16</v>
      </c>
      <c r="F51" s="5">
        <v>78</v>
      </c>
      <c r="H51" s="5">
        <v>81</v>
      </c>
      <c r="I51" s="5">
        <v>34</v>
      </c>
      <c r="M51" s="31">
        <v>47</v>
      </c>
      <c r="N51" s="28">
        <v>84</v>
      </c>
      <c r="O51" s="5">
        <f>SUM(F51:N51)</f>
        <v>324</v>
      </c>
      <c r="P51" s="11">
        <f>O51</f>
        <v>324</v>
      </c>
    </row>
    <row r="52" spans="1:16" ht="15" customHeight="1" x14ac:dyDescent="0.25">
      <c r="A52" s="5">
        <v>46</v>
      </c>
      <c r="B52" s="26" t="s">
        <v>136</v>
      </c>
      <c r="C52" s="26" t="s">
        <v>152</v>
      </c>
      <c r="D52" s="26" t="s">
        <v>443</v>
      </c>
      <c r="E52" s="4" t="s">
        <v>16</v>
      </c>
      <c r="I52" s="5">
        <v>25</v>
      </c>
      <c r="J52" s="19">
        <v>66</v>
      </c>
      <c r="K52" s="21">
        <v>46</v>
      </c>
      <c r="L52" s="31">
        <v>58</v>
      </c>
      <c r="M52" s="31">
        <v>61</v>
      </c>
      <c r="N52" s="28">
        <v>67</v>
      </c>
      <c r="O52" s="5">
        <f>SUM(F52:N52)</f>
        <v>323</v>
      </c>
      <c r="P52" s="11">
        <f>O52</f>
        <v>323</v>
      </c>
    </row>
    <row r="53" spans="1:16" ht="15" customHeight="1" x14ac:dyDescent="0.25">
      <c r="A53" s="5">
        <v>47</v>
      </c>
      <c r="B53" s="32" t="s">
        <v>71</v>
      </c>
      <c r="C53" s="32" t="s">
        <v>72</v>
      </c>
      <c r="D53" s="32" t="s">
        <v>73</v>
      </c>
      <c r="E53" s="5" t="s">
        <v>74</v>
      </c>
      <c r="F53" s="5">
        <v>53</v>
      </c>
      <c r="G53" s="5">
        <v>48</v>
      </c>
      <c r="H53" s="5">
        <v>76</v>
      </c>
      <c r="I53" s="5">
        <v>56</v>
      </c>
      <c r="K53" s="21">
        <v>33</v>
      </c>
      <c r="L53" s="31">
        <v>42</v>
      </c>
      <c r="O53" s="5">
        <f>SUM(F53:N53)</f>
        <v>308</v>
      </c>
      <c r="P53" s="11">
        <f>O53</f>
        <v>308</v>
      </c>
    </row>
    <row r="54" spans="1:16" ht="15" customHeight="1" x14ac:dyDescent="0.25">
      <c r="A54" s="5">
        <v>48</v>
      </c>
      <c r="B54" s="32" t="s">
        <v>13</v>
      </c>
      <c r="C54" s="32" t="s">
        <v>99</v>
      </c>
      <c r="E54" s="5" t="s">
        <v>16</v>
      </c>
      <c r="F54" s="5">
        <v>42</v>
      </c>
      <c r="G54" s="5">
        <v>50</v>
      </c>
      <c r="H54" s="5">
        <v>56</v>
      </c>
      <c r="K54" s="21">
        <v>29</v>
      </c>
      <c r="L54" s="31">
        <v>32</v>
      </c>
      <c r="M54" s="31">
        <v>42</v>
      </c>
      <c r="N54" s="28">
        <v>47</v>
      </c>
      <c r="O54" s="5">
        <f>SUM(F54:N54)</f>
        <v>298</v>
      </c>
      <c r="P54" s="11">
        <f>O54</f>
        <v>298</v>
      </c>
    </row>
    <row r="55" spans="1:16" ht="15" customHeight="1" x14ac:dyDescent="0.25">
      <c r="A55" s="5">
        <v>49</v>
      </c>
      <c r="B55" s="26" t="s">
        <v>67</v>
      </c>
      <c r="C55" s="26" t="s">
        <v>432</v>
      </c>
      <c r="D55" s="26" t="s">
        <v>433</v>
      </c>
      <c r="E55" s="4" t="s">
        <v>16</v>
      </c>
      <c r="I55" s="5">
        <v>62</v>
      </c>
      <c r="J55" s="19">
        <v>87</v>
      </c>
      <c r="L55" s="31">
        <v>68</v>
      </c>
      <c r="M55" s="31">
        <v>79</v>
      </c>
      <c r="O55" s="5">
        <f>SUM(F55:N55)</f>
        <v>296</v>
      </c>
      <c r="P55" s="11">
        <f>O55</f>
        <v>296</v>
      </c>
    </row>
    <row r="56" spans="1:16" ht="15" customHeight="1" x14ac:dyDescent="0.25">
      <c r="A56" s="5">
        <v>50</v>
      </c>
      <c r="B56" s="32" t="s">
        <v>23</v>
      </c>
      <c r="C56" s="32" t="s">
        <v>113</v>
      </c>
      <c r="D56" s="32" t="s">
        <v>114</v>
      </c>
      <c r="E56" s="5" t="s">
        <v>12</v>
      </c>
      <c r="F56" s="5">
        <v>29</v>
      </c>
      <c r="G56" s="5">
        <v>42</v>
      </c>
      <c r="H56" s="5">
        <v>55</v>
      </c>
      <c r="I56" s="5">
        <v>44</v>
      </c>
      <c r="J56" s="19">
        <v>50</v>
      </c>
      <c r="L56" s="31">
        <v>43</v>
      </c>
      <c r="N56" s="28">
        <v>32</v>
      </c>
      <c r="O56" s="5">
        <f>SUM(F56:N56)</f>
        <v>295</v>
      </c>
      <c r="P56" s="11">
        <f>O56</f>
        <v>295</v>
      </c>
    </row>
    <row r="57" spans="1:16" ht="15" customHeight="1" x14ac:dyDescent="0.25">
      <c r="A57" s="5">
        <v>51</v>
      </c>
      <c r="B57" s="26" t="s">
        <v>54</v>
      </c>
      <c r="C57" s="26" t="s">
        <v>438</v>
      </c>
      <c r="D57" s="26"/>
      <c r="E57" s="4" t="s">
        <v>16</v>
      </c>
      <c r="I57" s="5">
        <v>40</v>
      </c>
      <c r="J57" s="19">
        <v>69</v>
      </c>
      <c r="K57" s="21">
        <v>63</v>
      </c>
      <c r="M57" s="31">
        <v>49</v>
      </c>
      <c r="N57" s="28">
        <v>71</v>
      </c>
      <c r="O57" s="5">
        <f>SUM(F57:N57)</f>
        <v>292</v>
      </c>
      <c r="P57" s="11">
        <f>O57</f>
        <v>292</v>
      </c>
    </row>
    <row r="58" spans="1:16" ht="15" customHeight="1" x14ac:dyDescent="0.25">
      <c r="A58" s="5">
        <v>52</v>
      </c>
      <c r="B58" s="32" t="s">
        <v>58</v>
      </c>
      <c r="C58" s="32" t="s">
        <v>59</v>
      </c>
      <c r="D58" s="32" t="s">
        <v>60</v>
      </c>
      <c r="E58" s="5" t="s">
        <v>12</v>
      </c>
      <c r="F58" s="5">
        <v>95</v>
      </c>
      <c r="G58" s="5">
        <v>99</v>
      </c>
      <c r="K58" s="21">
        <v>94</v>
      </c>
      <c r="O58" s="5">
        <f>SUM(F58:N58)</f>
        <v>288</v>
      </c>
      <c r="P58" s="11">
        <f>O58</f>
        <v>288</v>
      </c>
    </row>
    <row r="59" spans="1:16" ht="15" customHeight="1" x14ac:dyDescent="0.25">
      <c r="A59" s="5">
        <v>53</v>
      </c>
      <c r="B59" s="26" t="s">
        <v>434</v>
      </c>
      <c r="C59" s="26" t="s">
        <v>431</v>
      </c>
      <c r="D59" s="26"/>
      <c r="E59" s="4" t="s">
        <v>12</v>
      </c>
      <c r="I59" s="5">
        <v>60</v>
      </c>
      <c r="J59" s="19">
        <v>82</v>
      </c>
      <c r="L59" s="31">
        <v>62</v>
      </c>
      <c r="M59" s="31">
        <v>68</v>
      </c>
      <c r="O59" s="5">
        <f>SUM(F59:N59)</f>
        <v>272</v>
      </c>
      <c r="P59" s="11">
        <f>O59</f>
        <v>272</v>
      </c>
    </row>
    <row r="60" spans="1:16" ht="15" customHeight="1" x14ac:dyDescent="0.25">
      <c r="A60" s="5">
        <v>54</v>
      </c>
      <c r="B60" s="32" t="s">
        <v>64</v>
      </c>
      <c r="C60" s="32" t="s">
        <v>65</v>
      </c>
      <c r="D60" s="32" t="s">
        <v>66</v>
      </c>
      <c r="E60" s="5" t="s">
        <v>16</v>
      </c>
      <c r="F60" s="5">
        <v>83</v>
      </c>
      <c r="G60" s="5">
        <v>97</v>
      </c>
      <c r="I60" s="5">
        <v>87</v>
      </c>
      <c r="O60" s="5">
        <f>SUM(F60:N60)</f>
        <v>267</v>
      </c>
      <c r="P60" s="11">
        <f>O60</f>
        <v>267</v>
      </c>
    </row>
    <row r="61" spans="1:16" ht="15" customHeight="1" x14ac:dyDescent="0.25">
      <c r="A61" s="5">
        <v>55</v>
      </c>
      <c r="B61" s="22" t="s">
        <v>26</v>
      </c>
      <c r="C61" s="22" t="s">
        <v>553</v>
      </c>
      <c r="D61" s="22" t="s">
        <v>554</v>
      </c>
      <c r="E61" s="59" t="s">
        <v>16</v>
      </c>
      <c r="G61" s="19"/>
      <c r="H61" s="19"/>
      <c r="I61" s="19"/>
      <c r="K61" s="21">
        <v>91</v>
      </c>
      <c r="L61" s="31">
        <v>86</v>
      </c>
      <c r="N61" s="28">
        <v>86</v>
      </c>
      <c r="O61" s="5">
        <f>SUM(F61:N61)</f>
        <v>263</v>
      </c>
      <c r="P61" s="11">
        <f>O61</f>
        <v>263</v>
      </c>
    </row>
    <row r="62" spans="1:16" ht="15" customHeight="1" x14ac:dyDescent="0.25">
      <c r="A62" s="5">
        <v>56</v>
      </c>
      <c r="B62" s="34" t="s">
        <v>183</v>
      </c>
      <c r="C62" s="34" t="s">
        <v>184</v>
      </c>
      <c r="D62" s="32" t="s">
        <v>53</v>
      </c>
      <c r="E62" s="14" t="s">
        <v>16</v>
      </c>
      <c r="F62" s="5">
        <v>13</v>
      </c>
      <c r="H62" s="5">
        <v>53</v>
      </c>
      <c r="I62" s="5">
        <v>31</v>
      </c>
      <c r="J62" s="19">
        <v>60</v>
      </c>
      <c r="K62" s="21">
        <v>26</v>
      </c>
      <c r="L62" s="31">
        <v>46</v>
      </c>
      <c r="N62" s="28">
        <v>31</v>
      </c>
      <c r="O62" s="5">
        <f>SUM(F62:N62)</f>
        <v>260</v>
      </c>
      <c r="P62" s="11">
        <f>O62</f>
        <v>260</v>
      </c>
    </row>
    <row r="63" spans="1:16" ht="15" customHeight="1" x14ac:dyDescent="0.25">
      <c r="A63" s="5">
        <v>57</v>
      </c>
      <c r="B63" s="32" t="s">
        <v>121</v>
      </c>
      <c r="C63" s="32" t="s">
        <v>129</v>
      </c>
      <c r="D63" s="32" t="s">
        <v>36</v>
      </c>
      <c r="E63" s="5" t="s">
        <v>12</v>
      </c>
      <c r="F63" s="5">
        <v>45</v>
      </c>
      <c r="G63" s="5">
        <v>57</v>
      </c>
      <c r="I63" s="5">
        <v>50</v>
      </c>
      <c r="L63" s="31">
        <v>53</v>
      </c>
      <c r="N63" s="28">
        <v>50</v>
      </c>
      <c r="O63" s="5">
        <f>SUM(F63:N63)</f>
        <v>255</v>
      </c>
      <c r="P63" s="11">
        <f>O63</f>
        <v>255</v>
      </c>
    </row>
    <row r="64" spans="1:16" ht="15" customHeight="1" x14ac:dyDescent="0.25">
      <c r="A64" s="5">
        <v>58</v>
      </c>
      <c r="B64" s="32" t="s">
        <v>151</v>
      </c>
      <c r="C64" s="32" t="s">
        <v>121</v>
      </c>
      <c r="D64" s="34" t="s">
        <v>106</v>
      </c>
      <c r="E64" s="5" t="s">
        <v>31</v>
      </c>
      <c r="G64" s="5">
        <v>81</v>
      </c>
      <c r="K64" s="21">
        <v>81</v>
      </c>
      <c r="N64" s="28">
        <v>80</v>
      </c>
      <c r="O64" s="5">
        <f>SUM(F64:N64)</f>
        <v>242</v>
      </c>
      <c r="P64" s="11">
        <f>O64</f>
        <v>242</v>
      </c>
    </row>
    <row r="65" spans="1:16" ht="15" customHeight="1" x14ac:dyDescent="0.25">
      <c r="A65" s="5">
        <v>59</v>
      </c>
      <c r="B65" s="32" t="s">
        <v>107</v>
      </c>
      <c r="C65" s="32" t="s">
        <v>218</v>
      </c>
      <c r="D65" s="32" t="s">
        <v>73</v>
      </c>
      <c r="E65" s="5" t="s">
        <v>16</v>
      </c>
      <c r="H65" s="5">
        <v>52</v>
      </c>
      <c r="I65" s="5">
        <v>55</v>
      </c>
      <c r="J65" s="19">
        <v>75</v>
      </c>
      <c r="K65" s="21">
        <v>57</v>
      </c>
      <c r="O65" s="5">
        <f>SUM(F65:N65)</f>
        <v>239</v>
      </c>
      <c r="P65" s="11">
        <f>O65</f>
        <v>239</v>
      </c>
    </row>
    <row r="66" spans="1:16" ht="15" customHeight="1" x14ac:dyDescent="0.25">
      <c r="A66" s="5">
        <v>60</v>
      </c>
      <c r="B66" s="26" t="s">
        <v>437</v>
      </c>
      <c r="C66" s="26" t="s">
        <v>205</v>
      </c>
      <c r="D66" s="26" t="s">
        <v>132</v>
      </c>
      <c r="E66" s="4" t="s">
        <v>12</v>
      </c>
      <c r="I66" s="5">
        <v>41</v>
      </c>
      <c r="L66" s="31">
        <v>74</v>
      </c>
      <c r="M66" s="31">
        <v>83</v>
      </c>
      <c r="N66" s="28">
        <v>40</v>
      </c>
      <c r="O66" s="5">
        <f>SUM(F66:N66)</f>
        <v>238</v>
      </c>
      <c r="P66" s="11">
        <f>O66</f>
        <v>238</v>
      </c>
    </row>
    <row r="67" spans="1:16" ht="15" customHeight="1" x14ac:dyDescent="0.25">
      <c r="A67" s="5">
        <v>61</v>
      </c>
      <c r="B67" s="32" t="s">
        <v>156</v>
      </c>
      <c r="C67" s="32" t="s">
        <v>190</v>
      </c>
      <c r="D67" s="32" t="s">
        <v>73</v>
      </c>
      <c r="E67" s="5" t="s">
        <v>31</v>
      </c>
      <c r="F67" s="5">
        <v>14</v>
      </c>
      <c r="H67" s="5">
        <v>47</v>
      </c>
      <c r="I67" s="5">
        <v>2</v>
      </c>
      <c r="J67" s="19">
        <v>64</v>
      </c>
      <c r="K67" s="21">
        <v>43</v>
      </c>
      <c r="L67" s="31">
        <v>33</v>
      </c>
      <c r="M67" s="31">
        <v>22</v>
      </c>
      <c r="N67" s="28">
        <v>8</v>
      </c>
      <c r="O67" s="5">
        <f>SUM(F67:N67)</f>
        <v>233</v>
      </c>
      <c r="P67" s="11">
        <f>O67</f>
        <v>233</v>
      </c>
    </row>
    <row r="68" spans="1:16" ht="15" customHeight="1" x14ac:dyDescent="0.25">
      <c r="A68" s="5">
        <v>62</v>
      </c>
      <c r="B68" s="26" t="s">
        <v>428</v>
      </c>
      <c r="C68" s="26" t="s">
        <v>429</v>
      </c>
      <c r="D68" s="26" t="s">
        <v>132</v>
      </c>
      <c r="E68" s="4" t="s">
        <v>31</v>
      </c>
      <c r="I68" s="5">
        <v>73</v>
      </c>
      <c r="J68" s="19">
        <v>72</v>
      </c>
      <c r="M68" s="31">
        <v>71</v>
      </c>
      <c r="O68" s="5">
        <f>SUM(F68:N68)</f>
        <v>216</v>
      </c>
      <c r="P68" s="11">
        <f>O68</f>
        <v>216</v>
      </c>
    </row>
    <row r="69" spans="1:16" ht="15" customHeight="1" x14ac:dyDescent="0.25">
      <c r="A69" s="5">
        <v>63</v>
      </c>
      <c r="B69" s="32" t="s">
        <v>23</v>
      </c>
      <c r="C69" s="32" t="s">
        <v>123</v>
      </c>
      <c r="D69" s="32" t="s">
        <v>47</v>
      </c>
      <c r="E69" s="5" t="s">
        <v>31</v>
      </c>
      <c r="F69" s="5">
        <v>12</v>
      </c>
      <c r="G69" s="5">
        <v>32</v>
      </c>
      <c r="H69" s="5">
        <v>60</v>
      </c>
      <c r="K69" s="21">
        <v>34</v>
      </c>
      <c r="L69" s="31">
        <v>45</v>
      </c>
      <c r="M69" s="31">
        <v>33</v>
      </c>
      <c r="O69" s="5">
        <f>SUM(F69:N69)</f>
        <v>216</v>
      </c>
      <c r="P69" s="11">
        <f>O69</f>
        <v>216</v>
      </c>
    </row>
    <row r="70" spans="1:16" ht="15" customHeight="1" x14ac:dyDescent="0.25">
      <c r="A70" s="5">
        <v>64</v>
      </c>
      <c r="B70" s="32" t="s">
        <v>17</v>
      </c>
      <c r="C70" s="32" t="s">
        <v>121</v>
      </c>
      <c r="D70" s="32" t="s">
        <v>122</v>
      </c>
      <c r="E70" s="5" t="s">
        <v>84</v>
      </c>
      <c r="F70" s="5">
        <v>23</v>
      </c>
      <c r="G70" s="5">
        <v>39</v>
      </c>
      <c r="H70" s="5">
        <v>45</v>
      </c>
      <c r="I70" s="5">
        <v>28</v>
      </c>
      <c r="J70" s="19">
        <v>55</v>
      </c>
      <c r="K70" s="21">
        <v>25</v>
      </c>
      <c r="O70" s="5">
        <f>SUM(F70:N70)</f>
        <v>215</v>
      </c>
      <c r="P70" s="11">
        <f>O70</f>
        <v>215</v>
      </c>
    </row>
    <row r="71" spans="1:16" ht="15" customHeight="1" x14ac:dyDescent="0.25">
      <c r="A71" s="5">
        <v>65</v>
      </c>
      <c r="B71" s="32" t="s">
        <v>172</v>
      </c>
      <c r="C71" s="32" t="s">
        <v>173</v>
      </c>
      <c r="D71" s="36" t="s">
        <v>30</v>
      </c>
      <c r="E71" s="5" t="s">
        <v>161</v>
      </c>
      <c r="F71" s="5">
        <v>37</v>
      </c>
      <c r="G71" s="5">
        <v>33</v>
      </c>
      <c r="I71" s="5">
        <v>36</v>
      </c>
      <c r="J71" s="19">
        <v>44</v>
      </c>
      <c r="K71" s="21">
        <v>32</v>
      </c>
      <c r="M71" s="31">
        <v>32</v>
      </c>
      <c r="O71" s="5">
        <f>SUM(F71:N71)</f>
        <v>214</v>
      </c>
      <c r="P71" s="11">
        <f>O71</f>
        <v>214</v>
      </c>
    </row>
    <row r="72" spans="1:16" ht="15" customHeight="1" x14ac:dyDescent="0.25">
      <c r="A72" s="5">
        <v>66</v>
      </c>
      <c r="B72" s="32" t="s">
        <v>93</v>
      </c>
      <c r="C72" s="32" t="s">
        <v>94</v>
      </c>
      <c r="D72" s="32" t="s">
        <v>19</v>
      </c>
      <c r="E72" s="5" t="s">
        <v>16</v>
      </c>
      <c r="G72" s="5">
        <v>76</v>
      </c>
      <c r="H72" s="5">
        <v>80</v>
      </c>
      <c r="K72" s="21">
        <v>53</v>
      </c>
      <c r="O72" s="5">
        <f>SUM(F72:N72)</f>
        <v>209</v>
      </c>
      <c r="P72" s="11">
        <f>O72</f>
        <v>209</v>
      </c>
    </row>
    <row r="73" spans="1:16" ht="15" customHeight="1" x14ac:dyDescent="0.25">
      <c r="A73" s="5">
        <v>67</v>
      </c>
      <c r="B73" s="22" t="s">
        <v>471</v>
      </c>
      <c r="C73" s="22" t="s">
        <v>146</v>
      </c>
      <c r="D73" s="22" t="s">
        <v>147</v>
      </c>
      <c r="E73" s="21" t="s">
        <v>16</v>
      </c>
      <c r="F73" s="19"/>
      <c r="G73" s="5">
        <v>41</v>
      </c>
      <c r="H73" s="5">
        <v>46</v>
      </c>
      <c r="I73" s="19"/>
      <c r="J73" s="19">
        <v>47</v>
      </c>
      <c r="K73" s="21">
        <v>36</v>
      </c>
      <c r="N73" s="28">
        <v>38</v>
      </c>
      <c r="O73" s="5">
        <f>SUM(F73:N73)</f>
        <v>208</v>
      </c>
      <c r="P73" s="11">
        <f>O73</f>
        <v>208</v>
      </c>
    </row>
    <row r="74" spans="1:16" ht="15" customHeight="1" x14ac:dyDescent="0.25">
      <c r="A74" s="5">
        <v>68</v>
      </c>
      <c r="B74" s="32" t="s">
        <v>144</v>
      </c>
      <c r="C74" s="32" t="s">
        <v>145</v>
      </c>
      <c r="D74" s="37" t="s">
        <v>56</v>
      </c>
      <c r="E74" s="5" t="s">
        <v>16</v>
      </c>
      <c r="F74" s="5">
        <v>20</v>
      </c>
      <c r="G74" s="5">
        <v>68</v>
      </c>
      <c r="I74" s="5">
        <v>59</v>
      </c>
      <c r="M74" s="31">
        <v>57</v>
      </c>
      <c r="O74" s="5">
        <f>SUM(F74:N74)</f>
        <v>204</v>
      </c>
      <c r="P74" s="11">
        <f>O74</f>
        <v>204</v>
      </c>
    </row>
    <row r="75" spans="1:16" ht="15" customHeight="1" x14ac:dyDescent="0.25">
      <c r="A75" s="5">
        <v>69</v>
      </c>
      <c r="B75" s="37" t="s">
        <v>85</v>
      </c>
      <c r="C75" s="37" t="s">
        <v>200</v>
      </c>
      <c r="D75" s="37" t="s">
        <v>56</v>
      </c>
      <c r="E75" s="17" t="s">
        <v>16</v>
      </c>
      <c r="F75" s="5">
        <v>17</v>
      </c>
      <c r="H75" s="5">
        <v>40</v>
      </c>
      <c r="L75" s="31">
        <v>50</v>
      </c>
      <c r="M75" s="31">
        <v>43</v>
      </c>
      <c r="N75" s="28">
        <v>48</v>
      </c>
      <c r="O75" s="5">
        <f>SUM(F75:N75)</f>
        <v>198</v>
      </c>
      <c r="P75" s="11">
        <f>O75</f>
        <v>198</v>
      </c>
    </row>
    <row r="76" spans="1:16" ht="15" customHeight="1" x14ac:dyDescent="0.25">
      <c r="A76" s="5">
        <v>70</v>
      </c>
      <c r="B76" s="32" t="s">
        <v>136</v>
      </c>
      <c r="C76" s="32" t="s">
        <v>139</v>
      </c>
      <c r="D76" s="32" t="s">
        <v>53</v>
      </c>
      <c r="E76" s="5" t="s">
        <v>16</v>
      </c>
      <c r="G76" s="5">
        <v>43</v>
      </c>
      <c r="H76" s="5">
        <v>54</v>
      </c>
      <c r="I76" s="5">
        <v>42</v>
      </c>
      <c r="J76" s="19">
        <v>59</v>
      </c>
      <c r="O76" s="5">
        <f>SUM(F76:N76)</f>
        <v>198</v>
      </c>
      <c r="P76" s="11">
        <f>O76</f>
        <v>198</v>
      </c>
    </row>
    <row r="77" spans="1:16" ht="15" customHeight="1" x14ac:dyDescent="0.25">
      <c r="A77" s="5">
        <v>71</v>
      </c>
      <c r="B77" s="32" t="s">
        <v>133</v>
      </c>
      <c r="C77" s="32" t="s">
        <v>134</v>
      </c>
      <c r="D77" s="32" t="s">
        <v>135</v>
      </c>
      <c r="E77" s="5" t="s">
        <v>12</v>
      </c>
      <c r="F77" s="5">
        <v>99</v>
      </c>
      <c r="I77" s="5">
        <v>98</v>
      </c>
      <c r="O77" s="5">
        <f>SUM(F77:N77)</f>
        <v>197</v>
      </c>
      <c r="P77" s="11">
        <f>O77</f>
        <v>197</v>
      </c>
    </row>
    <row r="78" spans="1:16" ht="15" customHeight="1" x14ac:dyDescent="0.25">
      <c r="A78" s="5">
        <v>72</v>
      </c>
      <c r="B78" s="32" t="s">
        <v>111</v>
      </c>
      <c r="C78" s="32" t="s">
        <v>112</v>
      </c>
      <c r="D78" s="32" t="s">
        <v>19</v>
      </c>
      <c r="E78" s="5" t="s">
        <v>16</v>
      </c>
      <c r="F78" s="5">
        <v>24</v>
      </c>
      <c r="G78" s="5">
        <v>53</v>
      </c>
      <c r="H78" s="5">
        <v>50</v>
      </c>
      <c r="I78" s="5">
        <v>38</v>
      </c>
      <c r="M78" s="31">
        <v>31</v>
      </c>
      <c r="O78" s="5">
        <f>SUM(F78:N78)</f>
        <v>196</v>
      </c>
      <c r="P78" s="11">
        <f>O78</f>
        <v>196</v>
      </c>
    </row>
    <row r="79" spans="1:16" ht="15" customHeight="1" x14ac:dyDescent="0.25">
      <c r="A79" s="5">
        <v>73</v>
      </c>
      <c r="B79" s="26" t="s">
        <v>67</v>
      </c>
      <c r="C79" s="26" t="s">
        <v>416</v>
      </c>
      <c r="D79" s="26" t="s">
        <v>25</v>
      </c>
      <c r="E79" s="4" t="s">
        <v>12</v>
      </c>
      <c r="I79" s="5">
        <v>97</v>
      </c>
      <c r="N79" s="28">
        <v>97</v>
      </c>
      <c r="O79" s="5">
        <f>SUM(F79:N79)</f>
        <v>194</v>
      </c>
      <c r="P79" s="11">
        <f>O79</f>
        <v>194</v>
      </c>
    </row>
    <row r="80" spans="1:16" ht="15" customHeight="1" x14ac:dyDescent="0.25">
      <c r="A80" s="5">
        <v>74</v>
      </c>
      <c r="B80" s="26" t="s">
        <v>141</v>
      </c>
      <c r="C80" s="26" t="s">
        <v>629</v>
      </c>
      <c r="D80" s="26" t="s">
        <v>630</v>
      </c>
      <c r="E80" s="4" t="s">
        <v>628</v>
      </c>
      <c r="G80" s="19"/>
      <c r="H80" s="19"/>
      <c r="I80" s="19"/>
      <c r="M80" s="31">
        <v>98</v>
      </c>
      <c r="N80" s="28">
        <v>94</v>
      </c>
      <c r="O80" s="5">
        <f>SUM(F80:N80)</f>
        <v>192</v>
      </c>
      <c r="P80" s="11">
        <f>O80</f>
        <v>192</v>
      </c>
    </row>
    <row r="81" spans="1:16" ht="15" customHeight="1" x14ac:dyDescent="0.25">
      <c r="A81" s="5">
        <v>75</v>
      </c>
      <c r="B81" s="32" t="s">
        <v>54</v>
      </c>
      <c r="C81" s="32" t="s">
        <v>62</v>
      </c>
      <c r="D81" s="32" t="s">
        <v>25</v>
      </c>
      <c r="E81" s="5" t="s">
        <v>63</v>
      </c>
      <c r="F81" s="5">
        <v>58</v>
      </c>
      <c r="G81" s="5">
        <v>66</v>
      </c>
      <c r="H81" s="5">
        <v>68</v>
      </c>
      <c r="O81" s="5">
        <f>SUM(F81:N81)</f>
        <v>192</v>
      </c>
      <c r="P81" s="11">
        <f>O81</f>
        <v>192</v>
      </c>
    </row>
    <row r="82" spans="1:16" ht="15" customHeight="1" x14ac:dyDescent="0.25">
      <c r="A82" s="5">
        <v>76</v>
      </c>
      <c r="B82" s="26" t="s">
        <v>32</v>
      </c>
      <c r="C82" s="26" t="s">
        <v>391</v>
      </c>
      <c r="D82" s="26" t="s">
        <v>417</v>
      </c>
      <c r="E82" s="4" t="s">
        <v>12</v>
      </c>
      <c r="F82" s="5">
        <v>94</v>
      </c>
      <c r="I82" s="5">
        <v>96</v>
      </c>
      <c r="O82" s="5">
        <f>SUM(F82:N82)</f>
        <v>190</v>
      </c>
      <c r="P82" s="11">
        <f>O82</f>
        <v>190</v>
      </c>
    </row>
    <row r="83" spans="1:16" ht="15" customHeight="1" x14ac:dyDescent="0.25">
      <c r="A83" s="5">
        <v>77</v>
      </c>
      <c r="B83" s="22" t="s">
        <v>550</v>
      </c>
      <c r="C83" s="22" t="s">
        <v>551</v>
      </c>
      <c r="D83" s="22" t="s">
        <v>552</v>
      </c>
      <c r="E83" s="21" t="s">
        <v>63</v>
      </c>
      <c r="G83" s="19"/>
      <c r="H83" s="19"/>
      <c r="I83" s="19"/>
      <c r="K83" s="21">
        <v>96</v>
      </c>
      <c r="L83" s="31">
        <v>92</v>
      </c>
      <c r="O83" s="5">
        <f>SUM(F83:N83)</f>
        <v>188</v>
      </c>
      <c r="P83" s="11">
        <f>O83</f>
        <v>188</v>
      </c>
    </row>
    <row r="84" spans="1:16" ht="15" customHeight="1" x14ac:dyDescent="0.25">
      <c r="A84" s="5">
        <v>78</v>
      </c>
      <c r="B84" s="26" t="s">
        <v>23</v>
      </c>
      <c r="C84" s="26" t="s">
        <v>635</v>
      </c>
      <c r="D84" s="26" t="s">
        <v>56</v>
      </c>
      <c r="E84" s="4" t="s">
        <v>12</v>
      </c>
      <c r="G84" s="19"/>
      <c r="H84" s="19"/>
      <c r="I84" s="19"/>
      <c r="M84" s="31">
        <v>91</v>
      </c>
      <c r="N84" s="28">
        <v>96</v>
      </c>
      <c r="O84" s="5">
        <f>SUM(F84:N84)</f>
        <v>187</v>
      </c>
      <c r="P84" s="11">
        <f>O84</f>
        <v>187</v>
      </c>
    </row>
    <row r="85" spans="1:16" ht="15" customHeight="1" x14ac:dyDescent="0.25">
      <c r="A85" s="5">
        <v>79</v>
      </c>
      <c r="B85" s="32" t="s">
        <v>288</v>
      </c>
      <c r="C85" s="32" t="s">
        <v>289</v>
      </c>
      <c r="D85" s="32" t="s">
        <v>73</v>
      </c>
      <c r="E85" s="5" t="s">
        <v>16</v>
      </c>
      <c r="H85" s="5">
        <v>21</v>
      </c>
      <c r="I85" s="5">
        <v>13</v>
      </c>
      <c r="K85" s="21">
        <v>28</v>
      </c>
      <c r="L85" s="31">
        <v>44</v>
      </c>
      <c r="M85" s="31">
        <v>44</v>
      </c>
      <c r="N85" s="28">
        <v>36</v>
      </c>
      <c r="O85" s="5">
        <f>SUM(F85:N85)</f>
        <v>186</v>
      </c>
      <c r="P85" s="11">
        <f>O85</f>
        <v>186</v>
      </c>
    </row>
    <row r="86" spans="1:16" ht="15" customHeight="1" x14ac:dyDescent="0.25">
      <c r="A86" s="5">
        <v>80</v>
      </c>
      <c r="B86" s="26" t="s">
        <v>674</v>
      </c>
      <c r="C86" s="26" t="s">
        <v>231</v>
      </c>
      <c r="D86" s="26" t="s">
        <v>634</v>
      </c>
      <c r="E86" s="4" t="s">
        <v>16</v>
      </c>
      <c r="M86" s="31">
        <v>92</v>
      </c>
      <c r="N86" s="28">
        <v>92</v>
      </c>
      <c r="O86" s="5">
        <f>SUM(F86:N86)</f>
        <v>184</v>
      </c>
      <c r="P86" s="11">
        <f>O86</f>
        <v>184</v>
      </c>
    </row>
    <row r="87" spans="1:16" ht="15" customHeight="1" x14ac:dyDescent="0.25">
      <c r="A87" s="5">
        <v>81</v>
      </c>
      <c r="B87" s="22" t="s">
        <v>555</v>
      </c>
      <c r="C87" s="22" t="s">
        <v>556</v>
      </c>
      <c r="D87" s="22"/>
      <c r="E87" s="21" t="s">
        <v>12</v>
      </c>
      <c r="K87" s="21">
        <v>84</v>
      </c>
      <c r="N87" s="28">
        <v>98</v>
      </c>
      <c r="O87" s="5">
        <f>SUM(F87:N87)</f>
        <v>182</v>
      </c>
      <c r="P87" s="11">
        <f>O87</f>
        <v>182</v>
      </c>
    </row>
    <row r="88" spans="1:16" ht="15" customHeight="1" x14ac:dyDescent="0.25">
      <c r="A88" s="5">
        <v>82</v>
      </c>
      <c r="B88" s="26" t="s">
        <v>395</v>
      </c>
      <c r="C88" s="26" t="s">
        <v>606</v>
      </c>
      <c r="D88" s="26" t="s">
        <v>305</v>
      </c>
      <c r="E88" s="4" t="s">
        <v>31</v>
      </c>
      <c r="G88" s="19"/>
      <c r="H88" s="19"/>
      <c r="I88" s="19"/>
      <c r="L88" s="31">
        <v>55</v>
      </c>
      <c r="M88" s="31">
        <v>65</v>
      </c>
      <c r="N88" s="28">
        <v>61</v>
      </c>
      <c r="O88" s="5">
        <f>SUM(F88:N88)</f>
        <v>181</v>
      </c>
      <c r="P88" s="11">
        <f>O88</f>
        <v>181</v>
      </c>
    </row>
    <row r="89" spans="1:16" ht="15" customHeight="1" x14ac:dyDescent="0.25">
      <c r="A89" s="5">
        <v>83</v>
      </c>
      <c r="B89" s="26" t="s">
        <v>141</v>
      </c>
      <c r="C89" s="26" t="s">
        <v>430</v>
      </c>
      <c r="D89" s="26" t="s">
        <v>419</v>
      </c>
      <c r="E89" s="4" t="s">
        <v>12</v>
      </c>
      <c r="I89" s="5">
        <v>66</v>
      </c>
      <c r="M89" s="31">
        <v>62</v>
      </c>
      <c r="N89" s="28">
        <v>53</v>
      </c>
      <c r="O89" s="5">
        <f>SUM(F89:N89)</f>
        <v>181</v>
      </c>
      <c r="P89" s="11">
        <f>O89</f>
        <v>181</v>
      </c>
    </row>
    <row r="90" spans="1:16" ht="15" customHeight="1" x14ac:dyDescent="0.25">
      <c r="A90" s="5">
        <v>84</v>
      </c>
      <c r="B90" s="37" t="s">
        <v>136</v>
      </c>
      <c r="C90" s="37" t="s">
        <v>222</v>
      </c>
      <c r="D90" s="37" t="s">
        <v>223</v>
      </c>
      <c r="E90" s="17" t="s">
        <v>16</v>
      </c>
      <c r="F90" s="5">
        <v>47</v>
      </c>
      <c r="I90" s="5">
        <v>64</v>
      </c>
      <c r="L90" s="31">
        <v>70</v>
      </c>
      <c r="O90" s="5">
        <f>SUM(F90:N90)</f>
        <v>181</v>
      </c>
      <c r="P90" s="11">
        <f>O90</f>
        <v>181</v>
      </c>
    </row>
    <row r="91" spans="1:16" ht="15" customHeight="1" x14ac:dyDescent="0.25">
      <c r="A91" s="5">
        <v>85</v>
      </c>
      <c r="B91" s="32" t="s">
        <v>75</v>
      </c>
      <c r="C91" s="32" t="s">
        <v>110</v>
      </c>
      <c r="D91" s="32" t="s">
        <v>56</v>
      </c>
      <c r="E91" s="5" t="s">
        <v>16</v>
      </c>
      <c r="G91" s="5">
        <v>71</v>
      </c>
      <c r="H91" s="5">
        <v>63</v>
      </c>
      <c r="N91" s="28">
        <v>39</v>
      </c>
      <c r="O91" s="5">
        <f>SUM(F91:N91)</f>
        <v>173</v>
      </c>
      <c r="P91" s="11">
        <f>O91</f>
        <v>173</v>
      </c>
    </row>
    <row r="92" spans="1:16" ht="15" customHeight="1" x14ac:dyDescent="0.25">
      <c r="A92" s="5">
        <v>86</v>
      </c>
      <c r="B92" s="32" t="s">
        <v>177</v>
      </c>
      <c r="C92" s="32" t="s">
        <v>178</v>
      </c>
      <c r="D92" s="32" t="s">
        <v>25</v>
      </c>
      <c r="E92" s="5" t="s">
        <v>16</v>
      </c>
      <c r="H92" s="5">
        <v>67</v>
      </c>
      <c r="K92" s="21">
        <v>42</v>
      </c>
      <c r="L92" s="31">
        <v>64</v>
      </c>
      <c r="O92" s="5">
        <f>SUM(F92:N92)</f>
        <v>173</v>
      </c>
      <c r="P92" s="11">
        <f>O92</f>
        <v>173</v>
      </c>
    </row>
    <row r="93" spans="1:16" ht="15" customHeight="1" x14ac:dyDescent="0.25">
      <c r="A93" s="5">
        <v>87</v>
      </c>
      <c r="B93" s="26" t="s">
        <v>320</v>
      </c>
      <c r="C93" s="26" t="s">
        <v>422</v>
      </c>
      <c r="D93" s="26" t="s">
        <v>423</v>
      </c>
      <c r="E93" s="4" t="s">
        <v>63</v>
      </c>
      <c r="I93" s="5">
        <v>81</v>
      </c>
      <c r="L93" s="31">
        <v>89</v>
      </c>
      <c r="O93" s="5">
        <f>SUM(F93:N93)</f>
        <v>170</v>
      </c>
      <c r="P93" s="11">
        <f>O93</f>
        <v>170</v>
      </c>
    </row>
    <row r="94" spans="1:16" ht="15" customHeight="1" x14ac:dyDescent="0.25">
      <c r="A94" s="5">
        <v>88</v>
      </c>
      <c r="B94" s="32" t="s">
        <v>57</v>
      </c>
      <c r="C94" s="32" t="s">
        <v>148</v>
      </c>
      <c r="E94" s="5" t="s">
        <v>12</v>
      </c>
      <c r="F94" s="5">
        <v>39</v>
      </c>
      <c r="G94" s="5">
        <v>45</v>
      </c>
      <c r="I94" s="5">
        <v>20</v>
      </c>
      <c r="K94" s="21">
        <v>23</v>
      </c>
      <c r="L94" s="31">
        <v>41</v>
      </c>
      <c r="O94" s="5">
        <f>SUM(F94:N94)</f>
        <v>168</v>
      </c>
      <c r="P94" s="11">
        <f>O94</f>
        <v>168</v>
      </c>
    </row>
    <row r="95" spans="1:16" ht="15" customHeight="1" x14ac:dyDescent="0.25">
      <c r="A95" s="5">
        <v>89</v>
      </c>
      <c r="B95" s="32" t="s">
        <v>154</v>
      </c>
      <c r="C95" s="32" t="s">
        <v>155</v>
      </c>
      <c r="E95" s="5" t="s">
        <v>12</v>
      </c>
      <c r="F95" s="5">
        <v>79</v>
      </c>
      <c r="I95" s="5">
        <v>84</v>
      </c>
      <c r="O95" s="5">
        <f>SUM(F95:N95)</f>
        <v>163</v>
      </c>
      <c r="P95" s="11">
        <f>O95</f>
        <v>163</v>
      </c>
    </row>
    <row r="96" spans="1:16" ht="15" customHeight="1" x14ac:dyDescent="0.25">
      <c r="A96" s="5">
        <v>90</v>
      </c>
      <c r="B96" s="26" t="s">
        <v>85</v>
      </c>
      <c r="C96" s="26" t="s">
        <v>441</v>
      </c>
      <c r="D96" s="26" t="s">
        <v>442</v>
      </c>
      <c r="E96" s="4" t="s">
        <v>84</v>
      </c>
      <c r="I96" s="5">
        <v>27</v>
      </c>
      <c r="J96" s="19">
        <v>45</v>
      </c>
      <c r="L96" s="31">
        <v>40</v>
      </c>
      <c r="M96" s="57">
        <v>45</v>
      </c>
      <c r="O96" s="5">
        <f>SUM(F96:N96)</f>
        <v>157</v>
      </c>
      <c r="P96" s="11">
        <f>O96</f>
        <v>157</v>
      </c>
    </row>
    <row r="97" spans="1:16" ht="15" customHeight="1" x14ac:dyDescent="0.25">
      <c r="A97" s="5">
        <v>91</v>
      </c>
      <c r="B97" s="26" t="s">
        <v>136</v>
      </c>
      <c r="C97" s="26" t="s">
        <v>422</v>
      </c>
      <c r="D97" s="26" t="s">
        <v>427</v>
      </c>
      <c r="E97" s="4" t="s">
        <v>16</v>
      </c>
      <c r="I97" s="5">
        <v>74</v>
      </c>
      <c r="L97" s="31">
        <v>83</v>
      </c>
      <c r="O97" s="5">
        <f>SUM(F97:N97)</f>
        <v>157</v>
      </c>
      <c r="P97" s="11">
        <f>O97</f>
        <v>157</v>
      </c>
    </row>
    <row r="98" spans="1:16" ht="15" customHeight="1" x14ac:dyDescent="0.25">
      <c r="A98" s="5">
        <v>92</v>
      </c>
      <c r="B98" s="32" t="s">
        <v>111</v>
      </c>
      <c r="C98" s="32" t="s">
        <v>152</v>
      </c>
      <c r="D98" s="32" t="s">
        <v>153</v>
      </c>
      <c r="E98" s="5" t="s">
        <v>16</v>
      </c>
      <c r="F98" s="5">
        <v>3</v>
      </c>
      <c r="G98" s="5">
        <v>34</v>
      </c>
      <c r="H98" s="5">
        <v>44</v>
      </c>
      <c r="I98" s="5">
        <v>12</v>
      </c>
      <c r="M98" s="31">
        <v>30</v>
      </c>
      <c r="N98" s="28">
        <v>33</v>
      </c>
      <c r="O98" s="5">
        <f>SUM(F98:N98)</f>
        <v>156</v>
      </c>
      <c r="P98" s="11">
        <f>O98</f>
        <v>156</v>
      </c>
    </row>
    <row r="99" spans="1:16" ht="15" customHeight="1" x14ac:dyDescent="0.25">
      <c r="A99" s="5">
        <v>93</v>
      </c>
      <c r="B99" s="34" t="s">
        <v>164</v>
      </c>
      <c r="C99" s="34" t="s">
        <v>274</v>
      </c>
      <c r="D99" s="34" t="s">
        <v>247</v>
      </c>
      <c r="E99" s="14" t="s">
        <v>84</v>
      </c>
      <c r="F99" s="5">
        <v>27</v>
      </c>
      <c r="K99" s="21">
        <v>40</v>
      </c>
      <c r="L99" s="31">
        <v>48</v>
      </c>
      <c r="N99" s="28">
        <v>37</v>
      </c>
      <c r="O99" s="5">
        <f>SUM(F99:N99)</f>
        <v>152</v>
      </c>
      <c r="P99" s="11">
        <f>O99</f>
        <v>152</v>
      </c>
    </row>
    <row r="100" spans="1:16" ht="15" customHeight="1" x14ac:dyDescent="0.25">
      <c r="A100" s="5">
        <v>94</v>
      </c>
      <c r="B100" s="34" t="s">
        <v>209</v>
      </c>
      <c r="C100" s="34" t="s">
        <v>210</v>
      </c>
      <c r="D100" s="34" t="s">
        <v>211</v>
      </c>
      <c r="E100" s="14" t="s">
        <v>16</v>
      </c>
      <c r="F100" s="5">
        <v>5</v>
      </c>
      <c r="G100" s="5">
        <v>14</v>
      </c>
      <c r="H100" s="5">
        <v>35</v>
      </c>
      <c r="I100" s="5">
        <v>23</v>
      </c>
      <c r="K100" s="21">
        <v>13</v>
      </c>
      <c r="L100" s="31">
        <v>37</v>
      </c>
      <c r="N100" s="28">
        <v>25</v>
      </c>
      <c r="O100" s="5">
        <f>SUM(F100:N100)</f>
        <v>152</v>
      </c>
      <c r="P100" s="11">
        <f>O100</f>
        <v>152</v>
      </c>
    </row>
    <row r="101" spans="1:16" ht="15" customHeight="1" x14ac:dyDescent="0.25">
      <c r="A101" s="5">
        <v>95</v>
      </c>
      <c r="B101" s="26" t="s">
        <v>425</v>
      </c>
      <c r="C101" s="26" t="s">
        <v>426</v>
      </c>
      <c r="D101" s="26" t="s">
        <v>25</v>
      </c>
      <c r="E101" s="4" t="s">
        <v>12</v>
      </c>
      <c r="I101" s="5">
        <v>75</v>
      </c>
      <c r="K101" s="21">
        <v>77</v>
      </c>
      <c r="O101" s="5">
        <f>SUM(F101:N101)</f>
        <v>152</v>
      </c>
      <c r="P101" s="11">
        <f>O101</f>
        <v>152</v>
      </c>
    </row>
    <row r="102" spans="1:16" ht="15" customHeight="1" x14ac:dyDescent="0.25">
      <c r="A102" s="5">
        <v>96</v>
      </c>
      <c r="B102" s="32" t="s">
        <v>82</v>
      </c>
      <c r="C102" s="32" t="s">
        <v>203</v>
      </c>
      <c r="D102" s="32" t="s">
        <v>19</v>
      </c>
      <c r="E102" s="5" t="s">
        <v>16</v>
      </c>
      <c r="G102" s="5">
        <v>55</v>
      </c>
      <c r="I102" s="5">
        <v>37</v>
      </c>
      <c r="J102" s="19">
        <v>58</v>
      </c>
      <c r="O102" s="5">
        <f>SUM(F102:N102)</f>
        <v>150</v>
      </c>
      <c r="P102" s="11">
        <f>O102</f>
        <v>150</v>
      </c>
    </row>
    <row r="103" spans="1:16" ht="15" customHeight="1" x14ac:dyDescent="0.25">
      <c r="A103" s="5">
        <v>97</v>
      </c>
      <c r="B103" s="32" t="s">
        <v>160</v>
      </c>
      <c r="C103" s="32" t="s">
        <v>33</v>
      </c>
      <c r="D103" s="32" t="s">
        <v>19</v>
      </c>
      <c r="E103" s="5" t="s">
        <v>161</v>
      </c>
      <c r="F103" s="5">
        <v>0</v>
      </c>
      <c r="G103" s="5">
        <v>40</v>
      </c>
      <c r="H103" s="5">
        <v>37</v>
      </c>
      <c r="I103" s="5">
        <v>10</v>
      </c>
      <c r="K103" s="21">
        <v>14</v>
      </c>
      <c r="L103" s="31">
        <v>20</v>
      </c>
      <c r="M103" s="31">
        <v>9</v>
      </c>
      <c r="N103" s="28">
        <v>18</v>
      </c>
      <c r="O103" s="5">
        <f>SUM(F103:N103)</f>
        <v>148</v>
      </c>
      <c r="P103" s="11">
        <f>O103</f>
        <v>148</v>
      </c>
    </row>
    <row r="104" spans="1:16" ht="15" customHeight="1" x14ac:dyDescent="0.25">
      <c r="A104" s="5">
        <v>98</v>
      </c>
      <c r="B104" s="22" t="s">
        <v>559</v>
      </c>
      <c r="C104" s="22" t="s">
        <v>560</v>
      </c>
      <c r="D104" s="22" t="s">
        <v>56</v>
      </c>
      <c r="E104" s="21" t="s">
        <v>12</v>
      </c>
      <c r="K104" s="21">
        <v>70</v>
      </c>
      <c r="N104" s="28">
        <v>73</v>
      </c>
      <c r="O104" s="5">
        <f>SUM(F104:N104)</f>
        <v>143</v>
      </c>
      <c r="P104" s="11">
        <f>O104</f>
        <v>143</v>
      </c>
    </row>
    <row r="105" spans="1:16" ht="15" customHeight="1" x14ac:dyDescent="0.25">
      <c r="A105" s="5">
        <v>99</v>
      </c>
      <c r="B105" s="32" t="s">
        <v>195</v>
      </c>
      <c r="C105" s="32" t="s">
        <v>196</v>
      </c>
      <c r="D105" s="36" t="s">
        <v>30</v>
      </c>
      <c r="E105" s="5" t="s">
        <v>16</v>
      </c>
      <c r="F105" s="5">
        <v>0</v>
      </c>
      <c r="G105" s="5">
        <v>28</v>
      </c>
      <c r="H105" s="5">
        <v>31</v>
      </c>
      <c r="K105" s="21">
        <v>21</v>
      </c>
      <c r="L105" s="31">
        <v>22</v>
      </c>
      <c r="M105" s="31">
        <v>7</v>
      </c>
      <c r="N105" s="28">
        <v>34</v>
      </c>
      <c r="O105" s="5">
        <f>SUM(F105:N105)</f>
        <v>143</v>
      </c>
      <c r="P105" s="11">
        <f>O105</f>
        <v>143</v>
      </c>
    </row>
    <row r="106" spans="1:16" ht="15" customHeight="1" x14ac:dyDescent="0.25">
      <c r="A106" s="5">
        <v>100</v>
      </c>
      <c r="B106" s="22" t="s">
        <v>23</v>
      </c>
      <c r="C106" s="22" t="s">
        <v>461</v>
      </c>
      <c r="D106" s="22" t="s">
        <v>462</v>
      </c>
      <c r="E106" s="59" t="s">
        <v>12</v>
      </c>
      <c r="F106" s="19"/>
      <c r="G106" s="19"/>
      <c r="H106" s="19"/>
      <c r="I106" s="19"/>
      <c r="J106" s="19">
        <v>76</v>
      </c>
      <c r="M106" s="31">
        <v>67</v>
      </c>
      <c r="O106" s="5">
        <f>SUM(F106:N106)</f>
        <v>143</v>
      </c>
      <c r="P106" s="11">
        <f>O106</f>
        <v>143</v>
      </c>
    </row>
    <row r="107" spans="1:16" ht="15" customHeight="1" x14ac:dyDescent="0.25">
      <c r="A107" s="5">
        <v>101</v>
      </c>
      <c r="B107" s="34" t="s">
        <v>162</v>
      </c>
      <c r="C107" s="34" t="s">
        <v>163</v>
      </c>
      <c r="D107" s="32" t="s">
        <v>87</v>
      </c>
      <c r="E107" s="14" t="s">
        <v>16</v>
      </c>
      <c r="F107" s="5">
        <v>73</v>
      </c>
      <c r="K107" s="21">
        <v>69</v>
      </c>
      <c r="O107" s="5">
        <f>SUM(F107:N107)</f>
        <v>142</v>
      </c>
      <c r="P107" s="11">
        <f>O107</f>
        <v>142</v>
      </c>
    </row>
    <row r="108" spans="1:16" ht="15" customHeight="1" x14ac:dyDescent="0.25">
      <c r="A108" s="5">
        <v>102</v>
      </c>
      <c r="B108" s="32" t="s">
        <v>48</v>
      </c>
      <c r="C108" s="32" t="s">
        <v>230</v>
      </c>
      <c r="D108" s="32" t="s">
        <v>147</v>
      </c>
      <c r="E108" s="5" t="s">
        <v>16</v>
      </c>
      <c r="G108" s="5">
        <v>24</v>
      </c>
      <c r="H108" s="5">
        <v>22</v>
      </c>
      <c r="I108" s="5">
        <v>7</v>
      </c>
      <c r="J108" s="19">
        <v>23</v>
      </c>
      <c r="K108" s="21">
        <v>6</v>
      </c>
      <c r="L108" s="31">
        <v>28</v>
      </c>
      <c r="M108" s="31">
        <v>24</v>
      </c>
      <c r="N108" s="28">
        <v>13</v>
      </c>
      <c r="O108" s="5">
        <f>SUM(F108:N108)</f>
        <v>147</v>
      </c>
      <c r="P108" s="11">
        <f>O108-6</f>
        <v>141</v>
      </c>
    </row>
    <row r="109" spans="1:16" ht="15" customHeight="1" x14ac:dyDescent="0.25">
      <c r="A109" s="5">
        <v>103</v>
      </c>
      <c r="B109" s="22" t="s">
        <v>478</v>
      </c>
      <c r="C109" s="22" t="s">
        <v>270</v>
      </c>
      <c r="D109" s="22" t="s">
        <v>19</v>
      </c>
      <c r="E109" s="21" t="s">
        <v>16</v>
      </c>
      <c r="F109" s="19"/>
      <c r="G109" s="19"/>
      <c r="H109" s="5">
        <v>29</v>
      </c>
      <c r="I109" s="19"/>
      <c r="J109" s="19">
        <v>39</v>
      </c>
      <c r="K109" s="21">
        <v>31</v>
      </c>
      <c r="L109" s="31">
        <v>39</v>
      </c>
      <c r="O109" s="5">
        <f>SUM(F109:N109)</f>
        <v>138</v>
      </c>
      <c r="P109" s="11">
        <f>O109</f>
        <v>138</v>
      </c>
    </row>
    <row r="110" spans="1:16" ht="15" customHeight="1" x14ac:dyDescent="0.25">
      <c r="A110" s="5">
        <v>104</v>
      </c>
      <c r="B110" s="32" t="s">
        <v>133</v>
      </c>
      <c r="C110" s="32" t="s">
        <v>185</v>
      </c>
      <c r="D110" s="32" t="s">
        <v>53</v>
      </c>
      <c r="E110" s="5" t="s">
        <v>12</v>
      </c>
      <c r="F110" s="5">
        <v>65</v>
      </c>
      <c r="K110" s="21">
        <v>73</v>
      </c>
      <c r="O110" s="5">
        <f>SUM(F110:N110)</f>
        <v>138</v>
      </c>
      <c r="P110" s="11">
        <f>O110</f>
        <v>138</v>
      </c>
    </row>
    <row r="111" spans="1:16" ht="15" customHeight="1" x14ac:dyDescent="0.25">
      <c r="A111" s="5">
        <v>105</v>
      </c>
      <c r="B111" s="32" t="s">
        <v>124</v>
      </c>
      <c r="C111" s="32" t="s">
        <v>125</v>
      </c>
      <c r="D111" s="32" t="s">
        <v>66</v>
      </c>
      <c r="E111" s="5" t="s">
        <v>16</v>
      </c>
      <c r="F111" s="5">
        <v>33</v>
      </c>
      <c r="G111" s="5">
        <v>70</v>
      </c>
      <c r="I111" s="5">
        <v>33</v>
      </c>
      <c r="O111" s="5">
        <f>SUM(F111:N111)</f>
        <v>136</v>
      </c>
      <c r="P111" s="11">
        <f>O111</f>
        <v>136</v>
      </c>
    </row>
    <row r="112" spans="1:16" ht="15" customHeight="1" x14ac:dyDescent="0.25">
      <c r="A112" s="5">
        <v>106</v>
      </c>
      <c r="B112" s="26" t="s">
        <v>75</v>
      </c>
      <c r="C112" s="26" t="s">
        <v>643</v>
      </c>
      <c r="D112" s="26" t="s">
        <v>490</v>
      </c>
      <c r="E112" s="4" t="s">
        <v>12</v>
      </c>
      <c r="M112" s="31">
        <v>59</v>
      </c>
      <c r="N112" s="28">
        <v>76</v>
      </c>
      <c r="O112" s="5">
        <f>SUM(F112:N112)</f>
        <v>135</v>
      </c>
      <c r="P112" s="11">
        <f>O112</f>
        <v>135</v>
      </c>
    </row>
    <row r="113" spans="1:16" ht="15" customHeight="1" x14ac:dyDescent="0.25">
      <c r="A113" s="5">
        <v>107</v>
      </c>
      <c r="B113" s="32" t="s">
        <v>260</v>
      </c>
      <c r="C113" s="32" t="s">
        <v>103</v>
      </c>
      <c r="D113" s="32" t="s">
        <v>19</v>
      </c>
      <c r="E113" s="5" t="s">
        <v>63</v>
      </c>
      <c r="F113" s="5">
        <v>32</v>
      </c>
      <c r="J113" s="19">
        <v>53</v>
      </c>
      <c r="K113" s="21">
        <v>22</v>
      </c>
      <c r="M113" s="31">
        <v>27</v>
      </c>
      <c r="O113" s="5">
        <f>SUM(F113:N113)</f>
        <v>134</v>
      </c>
      <c r="P113" s="11">
        <f>O113</f>
        <v>134</v>
      </c>
    </row>
    <row r="114" spans="1:16" ht="15" customHeight="1" x14ac:dyDescent="0.25">
      <c r="A114" s="5">
        <v>108</v>
      </c>
      <c r="B114" s="32" t="s">
        <v>93</v>
      </c>
      <c r="C114" s="34" t="s">
        <v>317</v>
      </c>
      <c r="D114" s="32" t="s">
        <v>73</v>
      </c>
      <c r="E114" s="14" t="s">
        <v>16</v>
      </c>
      <c r="F114" s="5">
        <v>2</v>
      </c>
      <c r="J114" s="19">
        <v>48</v>
      </c>
      <c r="K114" s="21">
        <v>37</v>
      </c>
      <c r="L114" s="31">
        <v>47</v>
      </c>
      <c r="O114" s="5">
        <f>SUM(F114:N114)</f>
        <v>134</v>
      </c>
      <c r="P114" s="11">
        <f>O114</f>
        <v>134</v>
      </c>
    </row>
    <row r="115" spans="1:16" ht="15" customHeight="1" x14ac:dyDescent="0.25">
      <c r="A115" s="5">
        <v>109</v>
      </c>
      <c r="B115" s="32" t="s">
        <v>174</v>
      </c>
      <c r="C115" s="32" t="s">
        <v>175</v>
      </c>
      <c r="D115" s="32" t="s">
        <v>176</v>
      </c>
      <c r="E115" s="5" t="s">
        <v>16</v>
      </c>
      <c r="H115" s="5">
        <v>69</v>
      </c>
      <c r="N115" s="28">
        <v>60</v>
      </c>
      <c r="O115" s="5">
        <f>SUM(F115:N115)</f>
        <v>129</v>
      </c>
      <c r="P115" s="11">
        <f>O115</f>
        <v>129</v>
      </c>
    </row>
    <row r="116" spans="1:16" ht="15" customHeight="1" x14ac:dyDescent="0.25">
      <c r="A116" s="5">
        <v>110</v>
      </c>
      <c r="B116" s="32" t="s">
        <v>215</v>
      </c>
      <c r="C116" s="32" t="s">
        <v>216</v>
      </c>
      <c r="D116" s="36" t="s">
        <v>30</v>
      </c>
      <c r="E116" s="5" t="s">
        <v>31</v>
      </c>
      <c r="F116" s="5">
        <v>0</v>
      </c>
      <c r="G116" s="5">
        <v>17</v>
      </c>
      <c r="H116" s="5">
        <v>36</v>
      </c>
      <c r="J116" s="19">
        <v>35</v>
      </c>
      <c r="K116" s="21">
        <v>1</v>
      </c>
      <c r="L116" s="31">
        <v>24</v>
      </c>
      <c r="M116" s="31">
        <v>1</v>
      </c>
      <c r="N116" s="28">
        <v>11</v>
      </c>
      <c r="O116" s="5">
        <f>SUM(F116:N116)</f>
        <v>125</v>
      </c>
      <c r="P116" s="11">
        <f>O116</f>
        <v>125</v>
      </c>
    </row>
    <row r="117" spans="1:16" ht="15" customHeight="1" x14ac:dyDescent="0.25">
      <c r="A117" s="5">
        <v>111</v>
      </c>
      <c r="B117" s="34" t="s">
        <v>233</v>
      </c>
      <c r="C117" s="34" t="s">
        <v>234</v>
      </c>
      <c r="D117" s="34" t="s">
        <v>19</v>
      </c>
      <c r="E117" s="14" t="s">
        <v>171</v>
      </c>
      <c r="F117" s="5">
        <v>43</v>
      </c>
      <c r="I117" s="5">
        <v>39</v>
      </c>
      <c r="N117" s="28">
        <v>42</v>
      </c>
      <c r="O117" s="5">
        <f>SUM(F117:N117)</f>
        <v>124</v>
      </c>
      <c r="P117" s="11">
        <f>O117</f>
        <v>124</v>
      </c>
    </row>
    <row r="118" spans="1:16" ht="15" customHeight="1" x14ac:dyDescent="0.25">
      <c r="A118" s="5">
        <v>112</v>
      </c>
      <c r="B118" s="32" t="s">
        <v>241</v>
      </c>
      <c r="C118" s="32" t="s">
        <v>49</v>
      </c>
      <c r="D118" s="32" t="s">
        <v>132</v>
      </c>
      <c r="E118" s="5" t="s">
        <v>161</v>
      </c>
      <c r="H118" s="5">
        <v>39</v>
      </c>
      <c r="J118" s="19">
        <v>34</v>
      </c>
      <c r="K118" s="21">
        <v>10</v>
      </c>
      <c r="L118" s="31">
        <v>15</v>
      </c>
      <c r="M118" s="31">
        <v>17</v>
      </c>
      <c r="N118" s="28">
        <v>7</v>
      </c>
      <c r="O118" s="5">
        <f>SUM(F118:N118)</f>
        <v>122</v>
      </c>
      <c r="P118" s="11">
        <f>O118</f>
        <v>122</v>
      </c>
    </row>
    <row r="119" spans="1:16" ht="15" customHeight="1" x14ac:dyDescent="0.25">
      <c r="A119" s="5">
        <v>113</v>
      </c>
      <c r="B119" s="32" t="s">
        <v>207</v>
      </c>
      <c r="C119" s="32" t="s">
        <v>208</v>
      </c>
      <c r="E119" s="5" t="s">
        <v>171</v>
      </c>
      <c r="F119" s="5">
        <v>7</v>
      </c>
      <c r="G119" s="5">
        <v>47</v>
      </c>
      <c r="I119" s="5">
        <v>32</v>
      </c>
      <c r="N119" s="28">
        <v>30</v>
      </c>
      <c r="O119" s="5">
        <f>SUM(F119:N119)</f>
        <v>116</v>
      </c>
      <c r="P119" s="11">
        <f>O119</f>
        <v>116</v>
      </c>
    </row>
    <row r="120" spans="1:16" ht="15" customHeight="1" x14ac:dyDescent="0.25">
      <c r="A120" s="5">
        <v>114</v>
      </c>
      <c r="B120" s="34" t="s">
        <v>212</v>
      </c>
      <c r="C120" s="34" t="s">
        <v>213</v>
      </c>
      <c r="D120" s="34" t="s">
        <v>214</v>
      </c>
      <c r="E120" s="5" t="s">
        <v>31</v>
      </c>
      <c r="F120" s="5">
        <v>16</v>
      </c>
      <c r="G120" s="5">
        <v>37</v>
      </c>
      <c r="I120" s="5">
        <v>1</v>
      </c>
      <c r="K120" s="21">
        <v>35</v>
      </c>
      <c r="N120" s="28">
        <v>26</v>
      </c>
      <c r="O120" s="5">
        <f>SUM(F120:N120)</f>
        <v>115</v>
      </c>
      <c r="P120" s="11">
        <f>O120</f>
        <v>115</v>
      </c>
    </row>
    <row r="121" spans="1:16" ht="15" customHeight="1" x14ac:dyDescent="0.25">
      <c r="A121" s="5">
        <v>115</v>
      </c>
      <c r="B121" s="22" t="s">
        <v>93</v>
      </c>
      <c r="C121" s="22" t="s">
        <v>564</v>
      </c>
      <c r="D121" s="22" t="s">
        <v>53</v>
      </c>
      <c r="E121" s="21" t="s">
        <v>16</v>
      </c>
      <c r="K121" s="21">
        <v>56</v>
      </c>
      <c r="L121" s="31">
        <v>57</v>
      </c>
      <c r="O121" s="5">
        <f>SUM(F121:N121)</f>
        <v>113</v>
      </c>
      <c r="P121" s="11">
        <f>O121</f>
        <v>113</v>
      </c>
    </row>
    <row r="122" spans="1:16" ht="15" customHeight="1" x14ac:dyDescent="0.25">
      <c r="A122" s="5">
        <v>116</v>
      </c>
      <c r="B122" s="34" t="s">
        <v>34</v>
      </c>
      <c r="C122" s="32" t="s">
        <v>117</v>
      </c>
      <c r="D122" s="34" t="s">
        <v>118</v>
      </c>
      <c r="E122" s="5" t="s">
        <v>12</v>
      </c>
      <c r="F122" s="5">
        <v>48</v>
      </c>
      <c r="G122" s="5">
        <v>64</v>
      </c>
      <c r="O122" s="5">
        <f>SUM(F122:N122)</f>
        <v>112</v>
      </c>
      <c r="P122" s="11">
        <f>O122</f>
        <v>112</v>
      </c>
    </row>
    <row r="123" spans="1:16" ht="15" customHeight="1" x14ac:dyDescent="0.25">
      <c r="A123" s="5">
        <v>117</v>
      </c>
      <c r="B123" s="32" t="s">
        <v>64</v>
      </c>
      <c r="C123" s="32" t="s">
        <v>119</v>
      </c>
      <c r="D123" s="32" t="s">
        <v>120</v>
      </c>
      <c r="E123" s="5" t="s">
        <v>12</v>
      </c>
      <c r="F123" s="5">
        <v>60</v>
      </c>
      <c r="G123" s="5">
        <v>51</v>
      </c>
      <c r="O123" s="5">
        <f>SUM(F123:N123)</f>
        <v>111</v>
      </c>
      <c r="P123" s="11">
        <f>O123</f>
        <v>111</v>
      </c>
    </row>
    <row r="124" spans="1:16" ht="15" customHeight="1" x14ac:dyDescent="0.25">
      <c r="A124" s="5">
        <v>118</v>
      </c>
      <c r="B124" s="32" t="s">
        <v>264</v>
      </c>
      <c r="C124" s="32" t="s">
        <v>265</v>
      </c>
      <c r="D124" s="32" t="s">
        <v>266</v>
      </c>
      <c r="E124" s="5" t="s">
        <v>12</v>
      </c>
      <c r="F124" s="5">
        <v>30</v>
      </c>
      <c r="J124" s="19">
        <v>32</v>
      </c>
      <c r="M124" s="31">
        <v>46</v>
      </c>
      <c r="O124" s="5">
        <f>SUM(F124:N124)</f>
        <v>108</v>
      </c>
      <c r="P124" s="11">
        <f>O124</f>
        <v>108</v>
      </c>
    </row>
    <row r="125" spans="1:16" ht="15" customHeight="1" x14ac:dyDescent="0.25">
      <c r="A125" s="5">
        <v>119</v>
      </c>
      <c r="B125" s="26" t="s">
        <v>26</v>
      </c>
      <c r="C125" s="26" t="s">
        <v>646</v>
      </c>
      <c r="D125" s="26" t="s">
        <v>647</v>
      </c>
      <c r="E125" s="4" t="s">
        <v>84</v>
      </c>
      <c r="G125" s="19"/>
      <c r="H125" s="19"/>
      <c r="I125" s="19"/>
      <c r="M125" s="31">
        <v>50</v>
      </c>
      <c r="N125" s="28">
        <v>57</v>
      </c>
      <c r="O125" s="5">
        <f>SUM(F125:N125)</f>
        <v>107</v>
      </c>
      <c r="P125" s="11">
        <f>O125</f>
        <v>107</v>
      </c>
    </row>
    <row r="126" spans="1:16" ht="15" customHeight="1" x14ac:dyDescent="0.25">
      <c r="A126" s="5">
        <v>120</v>
      </c>
      <c r="B126" s="22" t="s">
        <v>23</v>
      </c>
      <c r="C126" s="22" t="s">
        <v>463</v>
      </c>
      <c r="D126" s="22" t="s">
        <v>240</v>
      </c>
      <c r="E126" s="59" t="s">
        <v>12</v>
      </c>
      <c r="F126" s="5">
        <v>40</v>
      </c>
      <c r="G126" s="19"/>
      <c r="H126" s="19"/>
      <c r="I126" s="19"/>
      <c r="J126" s="19">
        <v>67</v>
      </c>
      <c r="O126" s="5">
        <f>SUM(F126:N126)</f>
        <v>107</v>
      </c>
      <c r="P126" s="11">
        <f>O126</f>
        <v>107</v>
      </c>
    </row>
    <row r="127" spans="1:16" ht="15" customHeight="1" x14ac:dyDescent="0.25">
      <c r="A127" s="5">
        <v>121</v>
      </c>
      <c r="B127" s="26" t="s">
        <v>491</v>
      </c>
      <c r="C127" s="26" t="s">
        <v>645</v>
      </c>
      <c r="D127" s="26" t="s">
        <v>417</v>
      </c>
      <c r="E127" s="4" t="s">
        <v>12</v>
      </c>
      <c r="G127" s="12"/>
      <c r="H127" s="12"/>
      <c r="I127" s="12"/>
      <c r="M127" s="31">
        <v>51</v>
      </c>
      <c r="N127" s="28">
        <v>51</v>
      </c>
      <c r="O127" s="5">
        <f>SUM(F127:N127)</f>
        <v>102</v>
      </c>
      <c r="P127" s="11">
        <f>O127</f>
        <v>102</v>
      </c>
    </row>
    <row r="128" spans="1:16" ht="15" customHeight="1" x14ac:dyDescent="0.25">
      <c r="A128" s="5">
        <v>122</v>
      </c>
      <c r="B128" s="32" t="s">
        <v>164</v>
      </c>
      <c r="C128" s="32" t="s">
        <v>306</v>
      </c>
      <c r="D128" s="32" t="s">
        <v>307</v>
      </c>
      <c r="E128" s="5" t="s">
        <v>12</v>
      </c>
      <c r="F128" s="5">
        <v>11</v>
      </c>
      <c r="I128" s="5">
        <v>14</v>
      </c>
      <c r="K128" s="21">
        <v>41</v>
      </c>
      <c r="L128" s="31">
        <v>36</v>
      </c>
      <c r="O128" s="5">
        <f>SUM(F128:N128)</f>
        <v>102</v>
      </c>
      <c r="P128" s="11">
        <f>O128</f>
        <v>102</v>
      </c>
    </row>
    <row r="129" spans="1:16" ht="15" customHeight="1" x14ac:dyDescent="0.25">
      <c r="A129" s="5">
        <v>123</v>
      </c>
      <c r="B129" s="37" t="s">
        <v>256</v>
      </c>
      <c r="C129" s="37" t="s">
        <v>286</v>
      </c>
      <c r="D129" s="37" t="s">
        <v>275</v>
      </c>
      <c r="E129" s="17" t="s">
        <v>16</v>
      </c>
      <c r="F129" s="5">
        <v>22</v>
      </c>
      <c r="I129" s="5">
        <v>26</v>
      </c>
      <c r="J129" s="19">
        <v>54</v>
      </c>
      <c r="O129" s="5">
        <f>SUM(F129:N129)</f>
        <v>102</v>
      </c>
      <c r="P129" s="11">
        <f>O129</f>
        <v>102</v>
      </c>
    </row>
    <row r="130" spans="1:16" ht="15" customHeight="1" x14ac:dyDescent="0.25">
      <c r="A130" s="5">
        <v>124</v>
      </c>
      <c r="B130" s="26" t="s">
        <v>183</v>
      </c>
      <c r="C130" s="26" t="s">
        <v>652</v>
      </c>
      <c r="D130" s="26" t="s">
        <v>658</v>
      </c>
      <c r="E130" s="4" t="s">
        <v>84</v>
      </c>
      <c r="M130" s="31">
        <v>37</v>
      </c>
      <c r="N130" s="28">
        <v>64</v>
      </c>
      <c r="O130" s="5">
        <f>SUM(F130:N130)</f>
        <v>101</v>
      </c>
      <c r="P130" s="11">
        <f>O130</f>
        <v>101</v>
      </c>
    </row>
    <row r="131" spans="1:16" ht="15" customHeight="1" x14ac:dyDescent="0.25">
      <c r="A131" s="5">
        <v>125</v>
      </c>
      <c r="B131" s="22" t="s">
        <v>238</v>
      </c>
      <c r="C131" s="22" t="s">
        <v>76</v>
      </c>
      <c r="D131" s="22" t="s">
        <v>466</v>
      </c>
      <c r="E131" s="21" t="s">
        <v>16</v>
      </c>
      <c r="F131" s="19"/>
      <c r="G131" s="19"/>
      <c r="H131" s="19"/>
      <c r="I131" s="19"/>
      <c r="J131" s="19">
        <v>57</v>
      </c>
      <c r="M131" s="31">
        <v>41</v>
      </c>
      <c r="O131" s="5">
        <f>SUM(F131:N131)</f>
        <v>98</v>
      </c>
      <c r="P131" s="11">
        <f>O131</f>
        <v>98</v>
      </c>
    </row>
    <row r="132" spans="1:16" ht="15" customHeight="1" x14ac:dyDescent="0.25">
      <c r="A132" s="5">
        <v>126</v>
      </c>
      <c r="B132" s="26" t="s">
        <v>141</v>
      </c>
      <c r="C132" s="26" t="s">
        <v>445</v>
      </c>
      <c r="D132" s="26" t="s">
        <v>300</v>
      </c>
      <c r="E132" s="4" t="s">
        <v>31</v>
      </c>
      <c r="I132" s="5">
        <v>22</v>
      </c>
      <c r="J132" s="19">
        <v>49</v>
      </c>
      <c r="L132" s="31">
        <v>27</v>
      </c>
      <c r="O132" s="5">
        <f>SUM(F132:N132)</f>
        <v>98</v>
      </c>
      <c r="P132" s="11">
        <f>O132</f>
        <v>98</v>
      </c>
    </row>
    <row r="133" spans="1:16" ht="15" customHeight="1" x14ac:dyDescent="0.25">
      <c r="A133" s="5">
        <v>127</v>
      </c>
      <c r="B133" s="34" t="s">
        <v>136</v>
      </c>
      <c r="C133" s="34" t="s">
        <v>229</v>
      </c>
      <c r="D133" s="36" t="s">
        <v>30</v>
      </c>
      <c r="E133" s="14" t="s">
        <v>84</v>
      </c>
      <c r="F133" s="5">
        <v>0</v>
      </c>
      <c r="G133" s="5">
        <v>20</v>
      </c>
      <c r="H133" s="5">
        <v>26</v>
      </c>
      <c r="K133" s="21">
        <v>11</v>
      </c>
      <c r="M133" s="31">
        <v>20</v>
      </c>
      <c r="N133" s="28">
        <v>20</v>
      </c>
      <c r="O133" s="5">
        <f>SUM(F133:N133)</f>
        <v>97</v>
      </c>
      <c r="P133" s="11">
        <f>O133</f>
        <v>97</v>
      </c>
    </row>
    <row r="134" spans="1:16" ht="15" customHeight="1" x14ac:dyDescent="0.25">
      <c r="A134" s="5">
        <v>128</v>
      </c>
      <c r="B134" s="32" t="s">
        <v>238</v>
      </c>
      <c r="C134" s="32" t="s">
        <v>173</v>
      </c>
      <c r="D134" s="32" t="s">
        <v>53</v>
      </c>
      <c r="E134" s="5" t="s">
        <v>16</v>
      </c>
      <c r="H134" s="5">
        <v>42</v>
      </c>
      <c r="I134" s="5">
        <v>9</v>
      </c>
      <c r="J134" s="19">
        <v>27</v>
      </c>
      <c r="M134" s="31">
        <v>19</v>
      </c>
      <c r="O134" s="5">
        <f>SUM(F134:N134)</f>
        <v>97</v>
      </c>
      <c r="P134" s="11">
        <f>O134</f>
        <v>97</v>
      </c>
    </row>
    <row r="135" spans="1:16" ht="15" customHeight="1" x14ac:dyDescent="0.25">
      <c r="A135" s="5">
        <v>129</v>
      </c>
      <c r="B135" s="32" t="s">
        <v>136</v>
      </c>
      <c r="C135" s="32" t="s">
        <v>137</v>
      </c>
      <c r="D135" s="32" t="s">
        <v>138</v>
      </c>
      <c r="E135" s="5" t="s">
        <v>12</v>
      </c>
      <c r="F135" s="5">
        <v>97</v>
      </c>
      <c r="O135" s="5">
        <f>SUM(F135:N135)</f>
        <v>97</v>
      </c>
      <c r="P135" s="11">
        <f>O135</f>
        <v>97</v>
      </c>
    </row>
    <row r="136" spans="1:16" ht="15" customHeight="1" x14ac:dyDescent="0.25">
      <c r="A136" s="5">
        <v>130</v>
      </c>
      <c r="B136" s="22" t="s">
        <v>260</v>
      </c>
      <c r="C136" s="22" t="s">
        <v>549</v>
      </c>
      <c r="D136" s="22" t="s">
        <v>50</v>
      </c>
      <c r="E136" s="59" t="s">
        <v>12</v>
      </c>
      <c r="G136" s="19"/>
      <c r="H136" s="19"/>
      <c r="I136" s="19"/>
      <c r="K136" s="21">
        <v>97</v>
      </c>
      <c r="O136" s="5">
        <f>SUM(F136:N136)</f>
        <v>97</v>
      </c>
      <c r="P136" s="11">
        <f>O136</f>
        <v>97</v>
      </c>
    </row>
    <row r="137" spans="1:16" ht="15" customHeight="1" x14ac:dyDescent="0.25">
      <c r="A137" s="5">
        <v>131</v>
      </c>
      <c r="B137" s="32" t="s">
        <v>221</v>
      </c>
      <c r="C137" s="32" t="s">
        <v>196</v>
      </c>
      <c r="E137" s="5" t="s">
        <v>16</v>
      </c>
      <c r="F137" s="5">
        <v>0</v>
      </c>
      <c r="G137" s="5">
        <v>23</v>
      </c>
      <c r="H137" s="5">
        <v>25</v>
      </c>
      <c r="L137" s="31">
        <v>21</v>
      </c>
      <c r="M137" s="31">
        <v>11</v>
      </c>
      <c r="N137" s="28">
        <v>16</v>
      </c>
      <c r="O137" s="5">
        <f>SUM(F137:N137)</f>
        <v>96</v>
      </c>
      <c r="P137" s="11">
        <f>O137</f>
        <v>96</v>
      </c>
    </row>
    <row r="138" spans="1:16" ht="15" customHeight="1" x14ac:dyDescent="0.25">
      <c r="A138" s="5">
        <v>132</v>
      </c>
      <c r="B138" s="32" t="s">
        <v>48</v>
      </c>
      <c r="C138" s="32" t="s">
        <v>254</v>
      </c>
      <c r="D138" s="32" t="s">
        <v>19</v>
      </c>
      <c r="E138" s="5" t="s">
        <v>12</v>
      </c>
      <c r="F138" s="5">
        <v>0</v>
      </c>
      <c r="G138" s="5">
        <v>13</v>
      </c>
      <c r="H138" s="5">
        <v>23</v>
      </c>
      <c r="J138" s="19">
        <v>20</v>
      </c>
      <c r="L138" s="31">
        <v>31</v>
      </c>
      <c r="N138" s="28">
        <v>9</v>
      </c>
      <c r="O138" s="5">
        <f>SUM(F138:N138)</f>
        <v>96</v>
      </c>
      <c r="P138" s="11">
        <f>O138</f>
        <v>96</v>
      </c>
    </row>
    <row r="139" spans="1:16" ht="15" customHeight="1" x14ac:dyDescent="0.25">
      <c r="A139" s="5">
        <v>133</v>
      </c>
      <c r="B139" s="32" t="s">
        <v>248</v>
      </c>
      <c r="C139" s="32" t="s">
        <v>249</v>
      </c>
      <c r="E139" s="5" t="s">
        <v>84</v>
      </c>
      <c r="F139" s="5">
        <v>36</v>
      </c>
      <c r="M139" s="31">
        <v>58</v>
      </c>
      <c r="O139" s="5">
        <f>SUM(F139:N139)</f>
        <v>94</v>
      </c>
      <c r="P139" s="11">
        <f>O139</f>
        <v>94</v>
      </c>
    </row>
    <row r="140" spans="1:16" ht="15" customHeight="1" x14ac:dyDescent="0.25">
      <c r="A140" s="5">
        <v>134</v>
      </c>
      <c r="B140" t="s">
        <v>518</v>
      </c>
      <c r="C140" t="s">
        <v>673</v>
      </c>
      <c r="D140" t="s">
        <v>300</v>
      </c>
      <c r="E140" s="28" t="s">
        <v>12</v>
      </c>
      <c r="G140" s="19"/>
      <c r="H140" s="19"/>
      <c r="I140" s="19"/>
      <c r="M140" s="7"/>
      <c r="N140" s="28">
        <v>93</v>
      </c>
      <c r="O140" s="5">
        <f>SUM(F140:N140)</f>
        <v>93</v>
      </c>
      <c r="P140" s="11">
        <f>O140</f>
        <v>93</v>
      </c>
    </row>
    <row r="141" spans="1:16" ht="15" customHeight="1" x14ac:dyDescent="0.25">
      <c r="A141" s="5">
        <v>135</v>
      </c>
      <c r="B141" s="26" t="s">
        <v>631</v>
      </c>
      <c r="C141" s="26" t="s">
        <v>632</v>
      </c>
      <c r="D141" s="26" t="s">
        <v>633</v>
      </c>
      <c r="E141" s="4" t="s">
        <v>63</v>
      </c>
      <c r="M141" s="31">
        <v>93</v>
      </c>
      <c r="O141" s="5">
        <f>SUM(F141:N141)</f>
        <v>93</v>
      </c>
      <c r="P141" s="11">
        <f>O141</f>
        <v>93</v>
      </c>
    </row>
    <row r="142" spans="1:16" ht="15" customHeight="1" x14ac:dyDescent="0.25">
      <c r="A142" s="5">
        <v>136</v>
      </c>
      <c r="B142" s="32" t="s">
        <v>141</v>
      </c>
      <c r="C142" s="32" t="s">
        <v>142</v>
      </c>
      <c r="D142" s="32" t="s">
        <v>143</v>
      </c>
      <c r="E142" s="5" t="s">
        <v>12</v>
      </c>
      <c r="H142" s="5">
        <v>92</v>
      </c>
      <c r="O142" s="5">
        <f>SUM(F142:N142)</f>
        <v>92</v>
      </c>
      <c r="P142" s="11">
        <f>O142</f>
        <v>92</v>
      </c>
    </row>
    <row r="143" spans="1:16" ht="15" customHeight="1" x14ac:dyDescent="0.25">
      <c r="A143" s="5">
        <v>137</v>
      </c>
      <c r="B143" s="32" t="s">
        <v>261</v>
      </c>
      <c r="C143" s="32" t="s">
        <v>267</v>
      </c>
      <c r="E143" s="5" t="s">
        <v>691</v>
      </c>
      <c r="H143" s="5">
        <v>30</v>
      </c>
      <c r="J143" s="19">
        <v>28</v>
      </c>
      <c r="L143" s="31">
        <v>14</v>
      </c>
      <c r="M143" s="31">
        <v>3</v>
      </c>
      <c r="N143" s="28">
        <v>14</v>
      </c>
      <c r="O143" s="5">
        <f>SUM(F143:N143)</f>
        <v>89</v>
      </c>
      <c r="P143" s="11">
        <f>O143</f>
        <v>89</v>
      </c>
    </row>
    <row r="144" spans="1:16" ht="15" customHeight="1" x14ac:dyDescent="0.25">
      <c r="A144" s="5">
        <v>138</v>
      </c>
      <c r="B144" s="32" t="s">
        <v>197</v>
      </c>
      <c r="C144" s="32" t="s">
        <v>198</v>
      </c>
      <c r="E144" s="5" t="s">
        <v>12</v>
      </c>
      <c r="G144" s="5">
        <v>11</v>
      </c>
      <c r="H144" s="5">
        <v>48</v>
      </c>
      <c r="K144" s="21">
        <v>30</v>
      </c>
      <c r="O144" s="5">
        <f>SUM(F144:N144)</f>
        <v>89</v>
      </c>
      <c r="P144" s="11">
        <f>O144</f>
        <v>89</v>
      </c>
    </row>
    <row r="145" spans="1:16" ht="15" customHeight="1" x14ac:dyDescent="0.25">
      <c r="A145" s="5">
        <v>139</v>
      </c>
      <c r="B145" t="s">
        <v>174</v>
      </c>
      <c r="C145" t="s">
        <v>675</v>
      </c>
      <c r="D145" t="s">
        <v>300</v>
      </c>
      <c r="E145" s="28" t="s">
        <v>12</v>
      </c>
      <c r="G145" s="19"/>
      <c r="H145" s="19"/>
      <c r="I145" s="19"/>
      <c r="M145" s="7"/>
      <c r="N145" s="28">
        <v>88</v>
      </c>
      <c r="O145" s="5">
        <f>SUM(F145:N145)</f>
        <v>88</v>
      </c>
      <c r="P145" s="11">
        <f>O145</f>
        <v>88</v>
      </c>
    </row>
    <row r="146" spans="1:16" ht="15" customHeight="1" x14ac:dyDescent="0.25">
      <c r="A146" s="5">
        <v>140</v>
      </c>
      <c r="B146" s="26" t="s">
        <v>637</v>
      </c>
      <c r="C146" s="26" t="s">
        <v>638</v>
      </c>
      <c r="D146" s="26" t="s">
        <v>442</v>
      </c>
      <c r="E146" s="4" t="s">
        <v>84</v>
      </c>
      <c r="M146" s="31">
        <v>85</v>
      </c>
      <c r="O146" s="5">
        <f>SUM(F146:N146)</f>
        <v>85</v>
      </c>
      <c r="P146" s="11">
        <f>O146</f>
        <v>85</v>
      </c>
    </row>
    <row r="147" spans="1:16" ht="15" customHeight="1" x14ac:dyDescent="0.25">
      <c r="A147" s="5">
        <v>141</v>
      </c>
      <c r="B147" s="32" t="s">
        <v>245</v>
      </c>
      <c r="C147" s="32" t="s">
        <v>246</v>
      </c>
      <c r="D147" s="32" t="s">
        <v>247</v>
      </c>
      <c r="E147" s="5" t="s">
        <v>84</v>
      </c>
      <c r="H147" s="5">
        <v>38</v>
      </c>
      <c r="M147" s="31">
        <v>25</v>
      </c>
      <c r="N147" s="28">
        <v>21</v>
      </c>
      <c r="O147" s="5">
        <f>SUM(F147:N147)</f>
        <v>84</v>
      </c>
      <c r="P147" s="11">
        <f>O147</f>
        <v>84</v>
      </c>
    </row>
    <row r="148" spans="1:16" ht="15" customHeight="1" x14ac:dyDescent="0.25">
      <c r="A148" s="5">
        <v>142</v>
      </c>
      <c r="B148" s="26" t="s">
        <v>54</v>
      </c>
      <c r="C148" s="26" t="s">
        <v>639</v>
      </c>
      <c r="D148" s="26" t="s">
        <v>442</v>
      </c>
      <c r="E148" s="4" t="s">
        <v>12</v>
      </c>
      <c r="G148" s="19"/>
      <c r="H148" s="19"/>
      <c r="I148" s="19"/>
      <c r="M148" s="31">
        <v>84</v>
      </c>
      <c r="O148" s="5">
        <f>SUM(F148:N148)</f>
        <v>84</v>
      </c>
      <c r="P148" s="11">
        <f>O148</f>
        <v>84</v>
      </c>
    </row>
    <row r="149" spans="1:16" ht="15" customHeight="1" x14ac:dyDescent="0.25">
      <c r="A149" s="5">
        <v>143</v>
      </c>
      <c r="B149" s="34" t="s">
        <v>144</v>
      </c>
      <c r="C149" s="34" t="s">
        <v>149</v>
      </c>
      <c r="D149" s="34" t="s">
        <v>150</v>
      </c>
      <c r="E149" s="14" t="s">
        <v>16</v>
      </c>
      <c r="F149" s="5">
        <v>82</v>
      </c>
      <c r="O149" s="5">
        <f>SUM(F149:N149)</f>
        <v>82</v>
      </c>
      <c r="P149" s="11">
        <f>O149</f>
        <v>82</v>
      </c>
    </row>
    <row r="150" spans="1:16" ht="15" customHeight="1" x14ac:dyDescent="0.25">
      <c r="A150" s="5">
        <v>144</v>
      </c>
      <c r="B150" s="22" t="s">
        <v>458</v>
      </c>
      <c r="C150" s="22" t="s">
        <v>459</v>
      </c>
      <c r="D150" s="22" t="s">
        <v>460</v>
      </c>
      <c r="E150" s="59" t="s">
        <v>12</v>
      </c>
      <c r="F150" s="19"/>
      <c r="G150" s="19"/>
      <c r="H150" s="19"/>
      <c r="I150" s="19"/>
      <c r="J150" s="19">
        <v>79</v>
      </c>
      <c r="O150" s="5">
        <f>SUM(F150:N150)</f>
        <v>79</v>
      </c>
      <c r="P150" s="11">
        <f>O150</f>
        <v>79</v>
      </c>
    </row>
    <row r="151" spans="1:16" ht="15" customHeight="1" x14ac:dyDescent="0.25">
      <c r="A151" s="5">
        <v>145</v>
      </c>
      <c r="B151" s="22" t="s">
        <v>481</v>
      </c>
      <c r="C151" s="22" t="s">
        <v>482</v>
      </c>
      <c r="D151" s="22" t="s">
        <v>56</v>
      </c>
      <c r="E151" s="21" t="s">
        <v>16</v>
      </c>
      <c r="F151" s="19"/>
      <c r="G151" s="19"/>
      <c r="H151" s="19"/>
      <c r="I151" s="19"/>
      <c r="J151" s="19">
        <v>33</v>
      </c>
      <c r="M151" s="31">
        <v>18</v>
      </c>
      <c r="N151" s="28">
        <v>27</v>
      </c>
      <c r="O151" s="5">
        <f>SUM(F151:N151)</f>
        <v>78</v>
      </c>
      <c r="P151" s="11">
        <f>O151</f>
        <v>78</v>
      </c>
    </row>
    <row r="152" spans="1:16" ht="15" customHeight="1" x14ac:dyDescent="0.25">
      <c r="A152" s="5">
        <v>146</v>
      </c>
      <c r="B152" s="32" t="s">
        <v>156</v>
      </c>
      <c r="C152" s="32" t="s">
        <v>157</v>
      </c>
      <c r="D152" s="32" t="s">
        <v>73</v>
      </c>
      <c r="E152" s="5" t="s">
        <v>12</v>
      </c>
      <c r="H152" s="5">
        <v>78</v>
      </c>
      <c r="O152" s="5">
        <f>SUM(F152:N152)</f>
        <v>78</v>
      </c>
      <c r="P152" s="11">
        <f>O152</f>
        <v>78</v>
      </c>
    </row>
    <row r="153" spans="1:16" ht="15" customHeight="1" x14ac:dyDescent="0.25">
      <c r="A153" s="5">
        <v>147</v>
      </c>
      <c r="B153" s="22" t="s">
        <v>136</v>
      </c>
      <c r="C153" s="22" t="s">
        <v>557</v>
      </c>
      <c r="D153" s="22"/>
      <c r="E153" s="21" t="s">
        <v>16</v>
      </c>
      <c r="K153" s="21">
        <v>78</v>
      </c>
      <c r="O153" s="5">
        <f>SUM(F153:N153)</f>
        <v>78</v>
      </c>
      <c r="P153" s="11">
        <f>O153</f>
        <v>78</v>
      </c>
    </row>
    <row r="154" spans="1:16" ht="15" customHeight="1" x14ac:dyDescent="0.25">
      <c r="A154" s="5">
        <v>148</v>
      </c>
      <c r="B154" s="32" t="s">
        <v>271</v>
      </c>
      <c r="C154" s="32" t="s">
        <v>272</v>
      </c>
      <c r="E154" s="5" t="s">
        <v>128</v>
      </c>
      <c r="H154" s="5">
        <v>28</v>
      </c>
      <c r="J154" s="19">
        <v>21</v>
      </c>
      <c r="L154" s="31">
        <v>13</v>
      </c>
      <c r="M154" s="31">
        <v>5</v>
      </c>
      <c r="N154" s="28">
        <v>10</v>
      </c>
      <c r="O154" s="5">
        <f>SUM(F154:N154)</f>
        <v>77</v>
      </c>
      <c r="P154" s="11">
        <f>O154</f>
        <v>77</v>
      </c>
    </row>
    <row r="155" spans="1:16" ht="15" customHeight="1" x14ac:dyDescent="0.25">
      <c r="A155" s="5">
        <v>149</v>
      </c>
      <c r="B155" s="32" t="s">
        <v>141</v>
      </c>
      <c r="C155" s="32" t="s">
        <v>158</v>
      </c>
      <c r="D155" s="32" t="s">
        <v>159</v>
      </c>
      <c r="E155" s="5" t="s">
        <v>12</v>
      </c>
      <c r="G155" s="5">
        <v>77</v>
      </c>
      <c r="O155" s="5">
        <f>SUM(F155:N155)</f>
        <v>77</v>
      </c>
      <c r="P155" s="11">
        <f>O155</f>
        <v>77</v>
      </c>
    </row>
    <row r="156" spans="1:16" ht="15" customHeight="1" x14ac:dyDescent="0.25">
      <c r="A156" s="5">
        <v>150</v>
      </c>
      <c r="B156" s="22" t="s">
        <v>45</v>
      </c>
      <c r="C156" s="22" t="s">
        <v>558</v>
      </c>
      <c r="D156" s="22" t="s">
        <v>53</v>
      </c>
      <c r="E156" s="21" t="s">
        <v>12</v>
      </c>
      <c r="G156" s="19"/>
      <c r="H156" s="19"/>
      <c r="I156" s="19"/>
      <c r="K156" s="21">
        <v>76</v>
      </c>
      <c r="O156" s="5">
        <f>SUM(F156:N156)</f>
        <v>76</v>
      </c>
      <c r="P156" s="11">
        <f>O156</f>
        <v>76</v>
      </c>
    </row>
    <row r="157" spans="1:16" ht="15" customHeight="1" x14ac:dyDescent="0.25">
      <c r="A157" s="5">
        <v>151</v>
      </c>
      <c r="B157" s="26" t="s">
        <v>48</v>
      </c>
      <c r="C157" s="26" t="s">
        <v>424</v>
      </c>
      <c r="D157" s="26" t="s">
        <v>36</v>
      </c>
      <c r="E157" s="4" t="s">
        <v>12</v>
      </c>
      <c r="I157" s="5">
        <v>76</v>
      </c>
      <c r="O157" s="5">
        <f>SUM(F157:N157)</f>
        <v>76</v>
      </c>
      <c r="P157" s="11">
        <f>O157</f>
        <v>76</v>
      </c>
    </row>
    <row r="158" spans="1:16" ht="15" customHeight="1" x14ac:dyDescent="0.25">
      <c r="A158" s="5">
        <v>152</v>
      </c>
      <c r="B158" s="26" t="s">
        <v>82</v>
      </c>
      <c r="C158" s="26" t="s">
        <v>640</v>
      </c>
      <c r="D158" s="26" t="s">
        <v>633</v>
      </c>
      <c r="E158" s="4" t="s">
        <v>16</v>
      </c>
      <c r="G158" s="19"/>
      <c r="H158" s="19"/>
      <c r="I158" s="19"/>
      <c r="M158" s="31">
        <v>75</v>
      </c>
      <c r="O158" s="5">
        <f>SUM(F158:N158)</f>
        <v>75</v>
      </c>
      <c r="P158" s="11">
        <f>O158</f>
        <v>75</v>
      </c>
    </row>
    <row r="159" spans="1:16" ht="15" customHeight="1" x14ac:dyDescent="0.25">
      <c r="A159" s="5">
        <v>153</v>
      </c>
      <c r="B159" s="32" t="s">
        <v>166</v>
      </c>
      <c r="C159" s="32" t="s">
        <v>167</v>
      </c>
      <c r="D159" s="32" t="s">
        <v>73</v>
      </c>
      <c r="E159" s="5" t="s">
        <v>31</v>
      </c>
      <c r="H159" s="5">
        <v>72</v>
      </c>
      <c r="O159" s="5">
        <f>SUM(F159:N159)</f>
        <v>72</v>
      </c>
      <c r="P159" s="11">
        <f>O159</f>
        <v>72</v>
      </c>
    </row>
    <row r="160" spans="1:16" ht="15" customHeight="1" x14ac:dyDescent="0.25">
      <c r="A160" s="5">
        <v>154</v>
      </c>
      <c r="B160" s="32" t="s">
        <v>170</v>
      </c>
      <c r="C160" s="32" t="s">
        <v>55</v>
      </c>
      <c r="D160" s="32" t="s">
        <v>56</v>
      </c>
      <c r="E160" s="14" t="s">
        <v>171</v>
      </c>
      <c r="F160" s="5">
        <v>1</v>
      </c>
      <c r="G160" s="5">
        <v>30</v>
      </c>
      <c r="H160" s="5">
        <v>41</v>
      </c>
      <c r="O160" s="5">
        <f>SUM(F160:N160)</f>
        <v>72</v>
      </c>
      <c r="P160" s="11">
        <f>O160</f>
        <v>72</v>
      </c>
    </row>
    <row r="161" spans="1:16" ht="15" customHeight="1" x14ac:dyDescent="0.25">
      <c r="A161" s="5">
        <v>155</v>
      </c>
      <c r="B161" s="34" t="s">
        <v>168</v>
      </c>
      <c r="C161" s="34" t="s">
        <v>169</v>
      </c>
      <c r="D161" s="34" t="s">
        <v>92</v>
      </c>
      <c r="E161" s="14" t="s">
        <v>16</v>
      </c>
      <c r="F161" s="5">
        <v>71</v>
      </c>
      <c r="O161" s="5">
        <f>SUM(F161:N161)</f>
        <v>71</v>
      </c>
      <c r="P161" s="11">
        <f>O161</f>
        <v>71</v>
      </c>
    </row>
    <row r="162" spans="1:16" ht="15" customHeight="1" x14ac:dyDescent="0.25">
      <c r="A162" s="5">
        <v>156</v>
      </c>
      <c r="B162" s="32" t="s">
        <v>197</v>
      </c>
      <c r="C162" s="32" t="s">
        <v>24</v>
      </c>
      <c r="D162" s="37" t="s">
        <v>275</v>
      </c>
      <c r="E162" s="5" t="s">
        <v>12</v>
      </c>
      <c r="G162" s="5">
        <v>26</v>
      </c>
      <c r="I162" s="5">
        <v>21</v>
      </c>
      <c r="N162" s="28">
        <v>22</v>
      </c>
      <c r="O162" s="5">
        <f>SUM(F162:N162)</f>
        <v>69</v>
      </c>
      <c r="P162" s="11">
        <f>O162</f>
        <v>69</v>
      </c>
    </row>
    <row r="163" spans="1:16" ht="15" customHeight="1" x14ac:dyDescent="0.25">
      <c r="A163" s="5">
        <v>157</v>
      </c>
      <c r="B163" s="22" t="s">
        <v>476</v>
      </c>
      <c r="C163" s="22" t="s">
        <v>356</v>
      </c>
      <c r="D163" s="22" t="s">
        <v>19</v>
      </c>
      <c r="E163" s="21" t="s">
        <v>16</v>
      </c>
      <c r="F163" s="19"/>
      <c r="G163" s="19"/>
      <c r="H163" s="19"/>
      <c r="I163" s="19"/>
      <c r="J163" s="19">
        <v>41</v>
      </c>
      <c r="K163" s="21">
        <v>27</v>
      </c>
      <c r="O163" s="5">
        <f>SUM(F163:N163)</f>
        <v>68</v>
      </c>
      <c r="P163" s="11">
        <f>O163</f>
        <v>68</v>
      </c>
    </row>
    <row r="164" spans="1:16" ht="15" customHeight="1" x14ac:dyDescent="0.25">
      <c r="A164" s="5">
        <v>158</v>
      </c>
      <c r="B164" s="32" t="s">
        <v>277</v>
      </c>
      <c r="C164" s="35" t="s">
        <v>278</v>
      </c>
      <c r="E164" s="5" t="s">
        <v>16</v>
      </c>
      <c r="F164" s="5">
        <v>25</v>
      </c>
      <c r="J164" s="19">
        <v>42</v>
      </c>
      <c r="O164" s="5">
        <f>SUM(F164:N164)</f>
        <v>67</v>
      </c>
      <c r="P164" s="11">
        <f>O164</f>
        <v>67</v>
      </c>
    </row>
    <row r="165" spans="1:16" ht="15" customHeight="1" x14ac:dyDescent="0.25">
      <c r="A165" s="5">
        <v>159</v>
      </c>
      <c r="B165" s="26" t="s">
        <v>57</v>
      </c>
      <c r="C165" s="26" t="s">
        <v>641</v>
      </c>
      <c r="D165" s="26" t="s">
        <v>56</v>
      </c>
      <c r="E165" s="4" t="s">
        <v>16</v>
      </c>
      <c r="M165" s="31">
        <v>66</v>
      </c>
      <c r="O165" s="5">
        <f>SUM(F165:N165)</f>
        <v>66</v>
      </c>
      <c r="P165" s="11">
        <f>O165</f>
        <v>66</v>
      </c>
    </row>
    <row r="166" spans="1:16" ht="15" customHeight="1" x14ac:dyDescent="0.25">
      <c r="A166" s="5">
        <v>160</v>
      </c>
      <c r="B166" s="32" t="s">
        <v>82</v>
      </c>
      <c r="C166" s="32" t="s">
        <v>152</v>
      </c>
      <c r="D166" s="32" t="s">
        <v>182</v>
      </c>
      <c r="E166" s="5" t="s">
        <v>16</v>
      </c>
      <c r="H166" s="5">
        <v>66</v>
      </c>
      <c r="O166" s="5">
        <f>SUM(F166:N166)</f>
        <v>66</v>
      </c>
      <c r="P166" s="11">
        <f>O166</f>
        <v>66</v>
      </c>
    </row>
    <row r="167" spans="1:16" ht="15" customHeight="1" x14ac:dyDescent="0.25">
      <c r="A167" s="5">
        <v>161</v>
      </c>
      <c r="B167" s="26" t="s">
        <v>26</v>
      </c>
      <c r="C167" s="26" t="s">
        <v>431</v>
      </c>
      <c r="D167" s="26" t="s">
        <v>292</v>
      </c>
      <c r="E167" s="4" t="s">
        <v>16</v>
      </c>
      <c r="I167" s="5">
        <v>65</v>
      </c>
      <c r="O167" s="5">
        <f>SUM(F167:N167)</f>
        <v>65</v>
      </c>
      <c r="P167" s="11">
        <f>O167</f>
        <v>65</v>
      </c>
    </row>
    <row r="168" spans="1:16" ht="15" customHeight="1" x14ac:dyDescent="0.25">
      <c r="A168" s="5">
        <v>162</v>
      </c>
      <c r="B168" s="26" t="s">
        <v>611</v>
      </c>
      <c r="C168" s="26" t="s">
        <v>642</v>
      </c>
      <c r="D168" s="26" t="s">
        <v>636</v>
      </c>
      <c r="E168" s="4" t="s">
        <v>12</v>
      </c>
      <c r="M168" s="31">
        <v>64</v>
      </c>
      <c r="O168" s="5">
        <f>SUM(F168:N168)</f>
        <v>64</v>
      </c>
      <c r="P168" s="11">
        <f>O168</f>
        <v>64</v>
      </c>
    </row>
    <row r="169" spans="1:16" ht="15" customHeight="1" x14ac:dyDescent="0.25">
      <c r="A169" s="5">
        <v>163</v>
      </c>
      <c r="B169" s="26" t="s">
        <v>440</v>
      </c>
      <c r="C169" s="26" t="s">
        <v>432</v>
      </c>
      <c r="D169" s="26"/>
      <c r="E169" s="4" t="s">
        <v>16</v>
      </c>
      <c r="I169" s="5">
        <v>29</v>
      </c>
      <c r="M169" s="31">
        <v>35</v>
      </c>
      <c r="O169" s="5">
        <f>SUM(F169:N169)</f>
        <v>64</v>
      </c>
      <c r="P169" s="11">
        <f>O169</f>
        <v>64</v>
      </c>
    </row>
    <row r="170" spans="1:16" ht="15" customHeight="1" x14ac:dyDescent="0.25">
      <c r="A170" s="5">
        <v>164</v>
      </c>
      <c r="B170" s="32" t="s">
        <v>17</v>
      </c>
      <c r="C170" s="32" t="s">
        <v>273</v>
      </c>
      <c r="D170" s="32" t="s">
        <v>147</v>
      </c>
      <c r="E170" s="5" t="s">
        <v>12</v>
      </c>
      <c r="G170" s="5">
        <v>27</v>
      </c>
      <c r="J170" s="19">
        <v>37</v>
      </c>
      <c r="O170" s="5">
        <f>SUM(F170:N170)</f>
        <v>64</v>
      </c>
      <c r="P170" s="11">
        <f>O170</f>
        <v>64</v>
      </c>
    </row>
    <row r="171" spans="1:16" ht="15" customHeight="1" x14ac:dyDescent="0.25">
      <c r="A171" s="5">
        <v>165</v>
      </c>
      <c r="B171" s="22" t="s">
        <v>485</v>
      </c>
      <c r="C171" s="22" t="s">
        <v>486</v>
      </c>
      <c r="D171" s="22"/>
      <c r="E171" s="59" t="s">
        <v>12</v>
      </c>
      <c r="F171" s="19"/>
      <c r="G171" s="19"/>
      <c r="H171" s="19"/>
      <c r="I171" s="19"/>
      <c r="J171" s="19">
        <v>30</v>
      </c>
      <c r="K171" s="21">
        <v>9</v>
      </c>
      <c r="L171" s="31">
        <v>25</v>
      </c>
      <c r="O171" s="5">
        <f>SUM(F171:N171)</f>
        <v>64</v>
      </c>
      <c r="P171" s="11">
        <f>O171</f>
        <v>64</v>
      </c>
    </row>
    <row r="172" spans="1:16" ht="15" customHeight="1" x14ac:dyDescent="0.25">
      <c r="A172" s="5">
        <v>166</v>
      </c>
      <c r="B172" s="22" t="s">
        <v>561</v>
      </c>
      <c r="C172" s="22" t="s">
        <v>562</v>
      </c>
      <c r="D172" s="22" t="s">
        <v>25</v>
      </c>
      <c r="E172" s="21" t="s">
        <v>12</v>
      </c>
      <c r="K172" s="21">
        <v>64</v>
      </c>
      <c r="O172" s="5">
        <f>SUM(F172:N172)</f>
        <v>64</v>
      </c>
      <c r="P172" s="11">
        <f>O172</f>
        <v>64</v>
      </c>
    </row>
    <row r="173" spans="1:16" ht="15" customHeight="1" x14ac:dyDescent="0.25">
      <c r="A173" s="5">
        <v>167</v>
      </c>
      <c r="B173" t="s">
        <v>676</v>
      </c>
      <c r="C173" t="s">
        <v>677</v>
      </c>
      <c r="D173" t="s">
        <v>678</v>
      </c>
      <c r="E173" s="28" t="s">
        <v>16</v>
      </c>
      <c r="M173" s="7"/>
      <c r="N173" s="28">
        <v>63</v>
      </c>
      <c r="O173" s="5">
        <f>SUM(F173:N173)</f>
        <v>63</v>
      </c>
      <c r="P173" s="11">
        <f>O173</f>
        <v>63</v>
      </c>
    </row>
    <row r="174" spans="1:16" ht="15" customHeight="1" x14ac:dyDescent="0.25">
      <c r="A174" s="5">
        <v>168</v>
      </c>
      <c r="B174" s="26" t="s">
        <v>26</v>
      </c>
      <c r="C174" s="26" t="s">
        <v>430</v>
      </c>
      <c r="D174" s="26" t="s">
        <v>266</v>
      </c>
      <c r="E174" s="4" t="s">
        <v>84</v>
      </c>
      <c r="M174" s="31">
        <v>63</v>
      </c>
      <c r="O174" s="5">
        <f>SUM(F174:N174)</f>
        <v>63</v>
      </c>
      <c r="P174" s="11">
        <f>O174</f>
        <v>63</v>
      </c>
    </row>
    <row r="175" spans="1:16" ht="15" customHeight="1" x14ac:dyDescent="0.25">
      <c r="A175" s="5">
        <v>169</v>
      </c>
      <c r="B175" s="34" t="s">
        <v>57</v>
      </c>
      <c r="C175" s="34" t="s">
        <v>186</v>
      </c>
      <c r="D175" s="34" t="s">
        <v>187</v>
      </c>
      <c r="E175" s="14" t="s">
        <v>16</v>
      </c>
      <c r="F175" s="5">
        <v>63</v>
      </c>
      <c r="O175" s="5">
        <f>SUM(F175:N175)</f>
        <v>63</v>
      </c>
      <c r="P175" s="11">
        <f>O175</f>
        <v>63</v>
      </c>
    </row>
    <row r="176" spans="1:16" ht="15" customHeight="1" x14ac:dyDescent="0.25">
      <c r="A176" s="5">
        <v>170</v>
      </c>
      <c r="B176" s="26" t="s">
        <v>9</v>
      </c>
      <c r="C176" s="26" t="s">
        <v>446</v>
      </c>
      <c r="D176" s="26" t="s">
        <v>292</v>
      </c>
      <c r="E176" s="4" t="s">
        <v>16</v>
      </c>
      <c r="I176" s="5">
        <v>17</v>
      </c>
      <c r="K176" s="21">
        <v>17</v>
      </c>
      <c r="N176" s="28">
        <v>28</v>
      </c>
      <c r="O176" s="5">
        <f>SUM(F176:N176)</f>
        <v>62</v>
      </c>
      <c r="P176" s="11">
        <f>O176</f>
        <v>62</v>
      </c>
    </row>
    <row r="177" spans="1:16" ht="15" customHeight="1" x14ac:dyDescent="0.25">
      <c r="A177" s="5">
        <v>171</v>
      </c>
      <c r="B177" s="22" t="s">
        <v>164</v>
      </c>
      <c r="C177" s="22" t="s">
        <v>479</v>
      </c>
      <c r="D177" s="22"/>
      <c r="E177" s="59" t="s">
        <v>12</v>
      </c>
      <c r="F177" s="19"/>
      <c r="G177" s="19"/>
      <c r="H177" s="19"/>
      <c r="I177" s="19"/>
      <c r="J177" s="19">
        <v>38</v>
      </c>
      <c r="M177" s="31">
        <v>23</v>
      </c>
      <c r="O177" s="5">
        <f>SUM(F177:N177)</f>
        <v>61</v>
      </c>
      <c r="P177" s="11">
        <f>O177</f>
        <v>61</v>
      </c>
    </row>
    <row r="178" spans="1:16" ht="15" customHeight="1" x14ac:dyDescent="0.25">
      <c r="A178" s="5">
        <v>172</v>
      </c>
      <c r="B178" s="22" t="s">
        <v>464</v>
      </c>
      <c r="C178" s="22" t="s">
        <v>465</v>
      </c>
      <c r="D178" s="22"/>
      <c r="E178" s="21" t="s">
        <v>84</v>
      </c>
      <c r="F178" s="19"/>
      <c r="G178" s="19"/>
      <c r="H178" s="19"/>
      <c r="I178" s="19"/>
      <c r="J178" s="19">
        <v>61</v>
      </c>
      <c r="O178" s="5">
        <f>SUM(F178:N178)</f>
        <v>61</v>
      </c>
      <c r="P178" s="11">
        <f>O178</f>
        <v>61</v>
      </c>
    </row>
    <row r="179" spans="1:16" ht="15" customHeight="1" x14ac:dyDescent="0.25">
      <c r="A179" s="5">
        <v>173</v>
      </c>
      <c r="B179" s="32" t="s">
        <v>26</v>
      </c>
      <c r="C179" s="32" t="s">
        <v>188</v>
      </c>
      <c r="D179" s="32" t="s">
        <v>189</v>
      </c>
      <c r="E179" s="5" t="s">
        <v>12</v>
      </c>
      <c r="G179" s="5">
        <v>61</v>
      </c>
      <c r="O179" s="5">
        <f>SUM(F179:N179)</f>
        <v>61</v>
      </c>
      <c r="P179" s="11">
        <f>O179</f>
        <v>61</v>
      </c>
    </row>
    <row r="180" spans="1:16" ht="15" customHeight="1" x14ac:dyDescent="0.25">
      <c r="A180" s="5">
        <v>174</v>
      </c>
      <c r="B180" s="26" t="s">
        <v>450</v>
      </c>
      <c r="C180" s="26" t="s">
        <v>14</v>
      </c>
      <c r="D180" s="26" t="s">
        <v>451</v>
      </c>
      <c r="E180" s="4" t="s">
        <v>128</v>
      </c>
      <c r="F180" s="5">
        <v>0</v>
      </c>
      <c r="G180" s="5">
        <v>21</v>
      </c>
      <c r="I180" s="5">
        <v>11</v>
      </c>
      <c r="L180" s="31">
        <v>16</v>
      </c>
      <c r="M180" s="31">
        <v>6</v>
      </c>
      <c r="N180" s="28">
        <v>6</v>
      </c>
      <c r="O180" s="5">
        <f>SUM(F180:N180)</f>
        <v>60</v>
      </c>
      <c r="P180" s="11">
        <f>O180</f>
        <v>60</v>
      </c>
    </row>
    <row r="181" spans="1:16" ht="15" customHeight="1" x14ac:dyDescent="0.25">
      <c r="A181" s="5">
        <v>175</v>
      </c>
      <c r="B181" s="22" t="s">
        <v>563</v>
      </c>
      <c r="C181" s="22" t="s">
        <v>517</v>
      </c>
      <c r="D181" s="22" t="s">
        <v>36</v>
      </c>
      <c r="E181" s="21" t="s">
        <v>16</v>
      </c>
      <c r="K181" s="21">
        <v>59</v>
      </c>
      <c r="O181" s="5">
        <f>SUM(F181:N181)</f>
        <v>59</v>
      </c>
      <c r="P181" s="11">
        <f>O181</f>
        <v>59</v>
      </c>
    </row>
    <row r="182" spans="1:16" ht="15" customHeight="1" x14ac:dyDescent="0.25">
      <c r="A182" s="5">
        <v>176</v>
      </c>
      <c r="B182" s="32" t="s">
        <v>192</v>
      </c>
      <c r="C182" s="32" t="s">
        <v>193</v>
      </c>
      <c r="D182" s="32" t="s">
        <v>194</v>
      </c>
      <c r="E182" s="5" t="s">
        <v>16</v>
      </c>
      <c r="G182" s="5">
        <v>59</v>
      </c>
      <c r="O182" s="5">
        <f>SUM(F182:N182)</f>
        <v>59</v>
      </c>
      <c r="P182" s="11">
        <f>O182</f>
        <v>59</v>
      </c>
    </row>
    <row r="183" spans="1:16" ht="15" customHeight="1" x14ac:dyDescent="0.25">
      <c r="A183" s="5">
        <v>177</v>
      </c>
      <c r="B183" s="32" t="s">
        <v>57</v>
      </c>
      <c r="C183" s="34" t="s">
        <v>199</v>
      </c>
      <c r="D183" s="34"/>
      <c r="E183" s="17" t="s">
        <v>16</v>
      </c>
      <c r="F183" s="5">
        <v>57</v>
      </c>
      <c r="O183" s="5">
        <f>SUM(F183:N183)</f>
        <v>57</v>
      </c>
      <c r="P183" s="11">
        <f>O183</f>
        <v>57</v>
      </c>
    </row>
    <row r="184" spans="1:16" ht="15" customHeight="1" x14ac:dyDescent="0.25">
      <c r="A184" s="5">
        <v>178</v>
      </c>
      <c r="B184" s="32" t="s">
        <v>17</v>
      </c>
      <c r="C184" s="32" t="s">
        <v>202</v>
      </c>
      <c r="D184" s="32" t="s">
        <v>176</v>
      </c>
      <c r="E184" s="5" t="s">
        <v>12</v>
      </c>
      <c r="H184" s="5">
        <v>57</v>
      </c>
      <c r="O184" s="5">
        <f>SUM(F184:N184)</f>
        <v>57</v>
      </c>
      <c r="P184" s="11">
        <f>O184</f>
        <v>57</v>
      </c>
    </row>
    <row r="185" spans="1:16" ht="15" customHeight="1" x14ac:dyDescent="0.25">
      <c r="A185" s="5">
        <v>179</v>
      </c>
      <c r="B185" s="26" t="s">
        <v>136</v>
      </c>
      <c r="C185" s="26" t="s">
        <v>435</v>
      </c>
      <c r="D185" s="26" t="s">
        <v>436</v>
      </c>
      <c r="E185" s="4" t="s">
        <v>16</v>
      </c>
      <c r="I185" s="5">
        <v>57</v>
      </c>
      <c r="O185" s="5">
        <f>SUM(F185:N185)</f>
        <v>57</v>
      </c>
      <c r="P185" s="11">
        <f>O185</f>
        <v>57</v>
      </c>
    </row>
    <row r="186" spans="1:16" ht="15" customHeight="1" x14ac:dyDescent="0.25">
      <c r="A186" s="5">
        <v>180</v>
      </c>
      <c r="B186" t="s">
        <v>64</v>
      </c>
      <c r="C186" t="s">
        <v>679</v>
      </c>
      <c r="D186" t="s">
        <v>680</v>
      </c>
      <c r="E186" s="28" t="s">
        <v>16</v>
      </c>
      <c r="G186" s="19"/>
      <c r="H186" s="19"/>
      <c r="I186" s="19"/>
      <c r="M186" s="7"/>
      <c r="N186" s="28">
        <v>56</v>
      </c>
      <c r="O186" s="5">
        <f>SUM(F186:N186)</f>
        <v>56</v>
      </c>
      <c r="P186" s="11">
        <f>O186</f>
        <v>56</v>
      </c>
    </row>
    <row r="187" spans="1:16" ht="15" customHeight="1" x14ac:dyDescent="0.25">
      <c r="A187" s="5">
        <v>181</v>
      </c>
      <c r="B187" s="34" t="s">
        <v>141</v>
      </c>
      <c r="C187" s="34" t="s">
        <v>201</v>
      </c>
      <c r="D187" s="34" t="s">
        <v>120</v>
      </c>
      <c r="E187" s="14" t="s">
        <v>16</v>
      </c>
      <c r="F187" s="5">
        <v>56</v>
      </c>
      <c r="O187" s="5">
        <f>SUM(F187:N187)</f>
        <v>56</v>
      </c>
      <c r="P187" s="11">
        <f>O187</f>
        <v>56</v>
      </c>
    </row>
    <row r="188" spans="1:16" ht="15" customHeight="1" x14ac:dyDescent="0.25">
      <c r="A188" s="5">
        <v>182</v>
      </c>
      <c r="B188" s="22" t="s">
        <v>144</v>
      </c>
      <c r="C188" s="22" t="s">
        <v>180</v>
      </c>
      <c r="D188" s="22" t="s">
        <v>44</v>
      </c>
      <c r="E188" s="21" t="s">
        <v>16</v>
      </c>
      <c r="F188" s="19"/>
      <c r="G188" s="19"/>
      <c r="H188" s="19"/>
      <c r="I188" s="19"/>
      <c r="J188" s="19">
        <v>56</v>
      </c>
      <c r="O188" s="5">
        <f>SUM(F188:N188)</f>
        <v>56</v>
      </c>
      <c r="P188" s="11">
        <f>O188</f>
        <v>56</v>
      </c>
    </row>
    <row r="189" spans="1:16" ht="15" customHeight="1" x14ac:dyDescent="0.25">
      <c r="A189" s="5">
        <v>183</v>
      </c>
      <c r="B189" s="22" t="s">
        <v>464</v>
      </c>
      <c r="C189" s="22" t="s">
        <v>337</v>
      </c>
      <c r="D189" s="22" t="s">
        <v>493</v>
      </c>
      <c r="E189" s="21" t="s">
        <v>84</v>
      </c>
      <c r="F189" s="19"/>
      <c r="G189" s="19"/>
      <c r="H189" s="19"/>
      <c r="I189" s="19"/>
      <c r="J189" s="19">
        <v>24</v>
      </c>
      <c r="M189" s="31">
        <v>16</v>
      </c>
      <c r="N189" s="28">
        <v>15</v>
      </c>
      <c r="O189" s="5">
        <f>SUM(F189:N189)</f>
        <v>55</v>
      </c>
      <c r="P189" s="11">
        <f>O189</f>
        <v>55</v>
      </c>
    </row>
    <row r="190" spans="1:16" ht="15" customHeight="1" x14ac:dyDescent="0.25">
      <c r="A190" s="5">
        <v>184</v>
      </c>
      <c r="B190" s="34" t="s">
        <v>13</v>
      </c>
      <c r="C190" s="34" t="s">
        <v>204</v>
      </c>
      <c r="D190" s="32" t="s">
        <v>53</v>
      </c>
      <c r="E190" s="5" t="s">
        <v>12</v>
      </c>
      <c r="F190" s="5">
        <v>55</v>
      </c>
      <c r="O190" s="5">
        <f>SUM(F190:N190)</f>
        <v>55</v>
      </c>
      <c r="P190" s="11">
        <f>O190</f>
        <v>55</v>
      </c>
    </row>
    <row r="191" spans="1:16" ht="15" customHeight="1" x14ac:dyDescent="0.25">
      <c r="A191" s="5">
        <v>185</v>
      </c>
      <c r="B191" s="26" t="s">
        <v>82</v>
      </c>
      <c r="C191" s="26" t="s">
        <v>644</v>
      </c>
      <c r="D191" s="26" t="s">
        <v>636</v>
      </c>
      <c r="E191" s="4" t="s">
        <v>84</v>
      </c>
      <c r="M191" s="31">
        <v>54</v>
      </c>
      <c r="O191" s="5">
        <f>SUM(F191:N191)</f>
        <v>54</v>
      </c>
      <c r="P191" s="11">
        <f>O191</f>
        <v>54</v>
      </c>
    </row>
    <row r="192" spans="1:16" ht="15" customHeight="1" x14ac:dyDescent="0.25">
      <c r="A192" s="5">
        <v>186</v>
      </c>
      <c r="B192" s="26" t="s">
        <v>614</v>
      </c>
      <c r="C192" s="26" t="s">
        <v>615</v>
      </c>
      <c r="D192" s="26" t="s">
        <v>616</v>
      </c>
      <c r="E192" s="4" t="s">
        <v>63</v>
      </c>
      <c r="L192" s="31">
        <v>26</v>
      </c>
      <c r="M192" s="31">
        <v>28</v>
      </c>
      <c r="O192" s="5">
        <f>SUM(F192:N192)</f>
        <v>54</v>
      </c>
      <c r="P192" s="11">
        <f>O192</f>
        <v>54</v>
      </c>
    </row>
    <row r="193" spans="1:16" ht="15" customHeight="1" x14ac:dyDescent="0.25">
      <c r="A193" s="5">
        <v>187</v>
      </c>
      <c r="B193" s="34" t="s">
        <v>57</v>
      </c>
      <c r="C193" s="34" t="s">
        <v>205</v>
      </c>
      <c r="D193" s="34" t="s">
        <v>206</v>
      </c>
      <c r="E193" s="5" t="s">
        <v>12</v>
      </c>
      <c r="F193" s="5">
        <v>54</v>
      </c>
      <c r="O193" s="5">
        <f>SUM(F193:N193)</f>
        <v>54</v>
      </c>
      <c r="P193" s="11">
        <f>O193</f>
        <v>54</v>
      </c>
    </row>
    <row r="194" spans="1:16" ht="15" customHeight="1" x14ac:dyDescent="0.25">
      <c r="A194" s="5">
        <v>188</v>
      </c>
      <c r="B194" s="22" t="s">
        <v>471</v>
      </c>
      <c r="C194" s="22" t="s">
        <v>347</v>
      </c>
      <c r="D194" s="22" t="s">
        <v>53</v>
      </c>
      <c r="E194" s="59" t="s">
        <v>16</v>
      </c>
      <c r="K194" s="21">
        <v>24</v>
      </c>
      <c r="N194" s="28">
        <v>29</v>
      </c>
      <c r="O194" s="5">
        <f>SUM(F194:N194)</f>
        <v>53</v>
      </c>
      <c r="P194" s="11">
        <f>O194</f>
        <v>53</v>
      </c>
    </row>
    <row r="195" spans="1:16" ht="15" customHeight="1" x14ac:dyDescent="0.25">
      <c r="A195" s="5">
        <v>189</v>
      </c>
      <c r="B195" s="32" t="s">
        <v>156</v>
      </c>
      <c r="C195" s="32" t="s">
        <v>203</v>
      </c>
      <c r="D195" s="34" t="s">
        <v>106</v>
      </c>
      <c r="E195" s="5" t="s">
        <v>31</v>
      </c>
      <c r="F195" s="5">
        <v>0</v>
      </c>
      <c r="G195" s="5">
        <v>12</v>
      </c>
      <c r="J195" s="19">
        <v>19</v>
      </c>
      <c r="K195" s="21">
        <v>20</v>
      </c>
      <c r="M195" s="31">
        <v>2</v>
      </c>
      <c r="O195" s="5">
        <f>SUM(F195:N195)</f>
        <v>53</v>
      </c>
      <c r="P195" s="11">
        <f>O195</f>
        <v>53</v>
      </c>
    </row>
    <row r="196" spans="1:16" ht="15" customHeight="1" x14ac:dyDescent="0.25">
      <c r="A196" s="5">
        <v>190</v>
      </c>
      <c r="B196" t="s">
        <v>67</v>
      </c>
      <c r="C196" t="s">
        <v>681</v>
      </c>
      <c r="D196"/>
      <c r="E196" s="28" t="s">
        <v>12</v>
      </c>
      <c r="G196" s="19"/>
      <c r="H196" s="19"/>
      <c r="I196" s="19"/>
      <c r="M196" s="7"/>
      <c r="N196" s="28">
        <v>52</v>
      </c>
      <c r="O196" s="5">
        <f>SUM(F196:N196)</f>
        <v>52</v>
      </c>
      <c r="P196" s="11">
        <f>O196</f>
        <v>52</v>
      </c>
    </row>
    <row r="197" spans="1:16" ht="15" customHeight="1" x14ac:dyDescent="0.25">
      <c r="A197" s="5">
        <v>191</v>
      </c>
      <c r="B197" s="22" t="s">
        <v>64</v>
      </c>
      <c r="C197" s="22" t="s">
        <v>487</v>
      </c>
      <c r="D197" s="22"/>
      <c r="E197" s="21" t="s">
        <v>16</v>
      </c>
      <c r="F197" s="19"/>
      <c r="G197" s="19"/>
      <c r="H197" s="19"/>
      <c r="I197" s="19"/>
      <c r="J197" s="19">
        <v>29</v>
      </c>
      <c r="K197" s="21">
        <v>18</v>
      </c>
      <c r="N197" s="28">
        <v>5</v>
      </c>
      <c r="O197" s="5">
        <f>SUM(F197:N197)</f>
        <v>52</v>
      </c>
      <c r="P197" s="11">
        <f>O197</f>
        <v>52</v>
      </c>
    </row>
    <row r="198" spans="1:16" ht="15" customHeight="1" x14ac:dyDescent="0.25">
      <c r="A198" s="5">
        <v>192</v>
      </c>
      <c r="B198" s="34" t="s">
        <v>85</v>
      </c>
      <c r="C198" s="34" t="s">
        <v>217</v>
      </c>
      <c r="D198" s="34" t="s">
        <v>56</v>
      </c>
      <c r="E198" s="14" t="s">
        <v>16</v>
      </c>
      <c r="F198" s="5">
        <v>52</v>
      </c>
      <c r="O198" s="5">
        <f>SUM(F198:N198)</f>
        <v>52</v>
      </c>
      <c r="P198" s="11">
        <f>O198</f>
        <v>52</v>
      </c>
    </row>
    <row r="199" spans="1:16" ht="15" customHeight="1" x14ac:dyDescent="0.25">
      <c r="A199" s="5">
        <v>193</v>
      </c>
      <c r="B199" s="26" t="s">
        <v>437</v>
      </c>
      <c r="C199" s="26" t="s">
        <v>312</v>
      </c>
      <c r="D199" s="26"/>
      <c r="E199" s="4" t="s">
        <v>12</v>
      </c>
      <c r="L199" s="31">
        <v>52</v>
      </c>
      <c r="O199" s="5">
        <f>SUM(F199:N199)</f>
        <v>52</v>
      </c>
      <c r="P199" s="11">
        <f>O199</f>
        <v>52</v>
      </c>
    </row>
    <row r="200" spans="1:16" ht="15" customHeight="1" x14ac:dyDescent="0.25">
      <c r="A200" s="5">
        <v>194</v>
      </c>
      <c r="B200" s="22" t="s">
        <v>467</v>
      </c>
      <c r="C200" s="22" t="s">
        <v>468</v>
      </c>
      <c r="D200" s="22" t="s">
        <v>469</v>
      </c>
      <c r="E200" s="21" t="s">
        <v>12</v>
      </c>
      <c r="F200" s="19"/>
      <c r="G200" s="19"/>
      <c r="H200" s="19"/>
      <c r="I200" s="19"/>
      <c r="J200" s="19">
        <v>52</v>
      </c>
      <c r="O200" s="5">
        <f>SUM(F200:N200)</f>
        <v>52</v>
      </c>
      <c r="P200" s="11">
        <f>O200</f>
        <v>52</v>
      </c>
    </row>
    <row r="201" spans="1:16" ht="15" customHeight="1" x14ac:dyDescent="0.25">
      <c r="A201" s="5">
        <v>195</v>
      </c>
      <c r="B201" s="22" t="s">
        <v>82</v>
      </c>
      <c r="C201" s="22" t="s">
        <v>10</v>
      </c>
      <c r="D201" s="22" t="s">
        <v>470</v>
      </c>
      <c r="E201" s="21" t="s">
        <v>16</v>
      </c>
      <c r="F201" s="19"/>
      <c r="G201" s="19"/>
      <c r="H201" s="19"/>
      <c r="I201" s="19"/>
      <c r="J201" s="19">
        <v>51</v>
      </c>
      <c r="O201" s="5">
        <f>SUM(F201:N201)</f>
        <v>51</v>
      </c>
      <c r="P201" s="11">
        <f>O201</f>
        <v>51</v>
      </c>
    </row>
    <row r="202" spans="1:16" ht="15" customHeight="1" x14ac:dyDescent="0.25">
      <c r="A202" s="5">
        <v>196</v>
      </c>
      <c r="B202" s="22" t="s">
        <v>565</v>
      </c>
      <c r="C202" s="22" t="s">
        <v>163</v>
      </c>
      <c r="D202" s="22" t="s">
        <v>247</v>
      </c>
      <c r="E202" s="21" t="s">
        <v>16</v>
      </c>
      <c r="K202" s="21">
        <v>50</v>
      </c>
      <c r="O202" s="5">
        <f>SUM(F202:N202)</f>
        <v>50</v>
      </c>
      <c r="P202" s="11">
        <f>O202</f>
        <v>50</v>
      </c>
    </row>
    <row r="203" spans="1:16" ht="15" customHeight="1" x14ac:dyDescent="0.25">
      <c r="A203" s="5">
        <v>197</v>
      </c>
      <c r="B203" s="32" t="s">
        <v>261</v>
      </c>
      <c r="C203" s="32" t="s">
        <v>262</v>
      </c>
      <c r="D203" s="32" t="s">
        <v>263</v>
      </c>
      <c r="E203" s="5" t="s">
        <v>171</v>
      </c>
      <c r="F203" s="5">
        <v>0</v>
      </c>
      <c r="G203" s="5">
        <v>31</v>
      </c>
      <c r="I203" s="5">
        <v>19</v>
      </c>
      <c r="O203" s="5">
        <f>SUM(F203:N203)</f>
        <v>50</v>
      </c>
      <c r="P203" s="11">
        <f>O203</f>
        <v>50</v>
      </c>
    </row>
    <row r="204" spans="1:16" ht="15" customHeight="1" x14ac:dyDescent="0.25">
      <c r="A204" s="5">
        <v>198</v>
      </c>
      <c r="B204" s="26" t="s">
        <v>136</v>
      </c>
      <c r="C204" s="26" t="s">
        <v>656</v>
      </c>
      <c r="D204" s="26" t="s">
        <v>636</v>
      </c>
      <c r="E204" s="4" t="s">
        <v>84</v>
      </c>
      <c r="G204" s="19"/>
      <c r="H204" s="19"/>
      <c r="I204" s="19"/>
      <c r="M204" s="31">
        <v>26</v>
      </c>
      <c r="N204" s="28">
        <v>23</v>
      </c>
      <c r="O204" s="5">
        <f>SUM(F204:N204)</f>
        <v>49</v>
      </c>
      <c r="P204" s="11">
        <f>O204</f>
        <v>49</v>
      </c>
    </row>
    <row r="205" spans="1:16" ht="15" customHeight="1" x14ac:dyDescent="0.25">
      <c r="A205" s="5">
        <v>199</v>
      </c>
      <c r="B205" s="32" t="s">
        <v>256</v>
      </c>
      <c r="C205" s="32" t="s">
        <v>257</v>
      </c>
      <c r="D205" s="32" t="s">
        <v>53</v>
      </c>
      <c r="E205" s="5" t="s">
        <v>16</v>
      </c>
      <c r="H205" s="5">
        <v>34</v>
      </c>
      <c r="K205" s="21">
        <v>15</v>
      </c>
      <c r="O205" s="5">
        <f>SUM(F205:N205)</f>
        <v>49</v>
      </c>
      <c r="P205" s="11">
        <f>O205</f>
        <v>49</v>
      </c>
    </row>
    <row r="206" spans="1:16" ht="15" customHeight="1" x14ac:dyDescent="0.25">
      <c r="A206" s="5">
        <v>200</v>
      </c>
      <c r="B206" s="32" t="s">
        <v>26</v>
      </c>
      <c r="C206" s="32" t="s">
        <v>219</v>
      </c>
      <c r="D206" s="32" t="s">
        <v>220</v>
      </c>
      <c r="E206" s="5" t="s">
        <v>16</v>
      </c>
      <c r="G206" s="5">
        <v>49</v>
      </c>
      <c r="O206" s="5">
        <f>SUM(F206:N206)</f>
        <v>49</v>
      </c>
      <c r="P206" s="11">
        <f>O206</f>
        <v>49</v>
      </c>
    </row>
    <row r="207" spans="1:16" ht="15" customHeight="1" x14ac:dyDescent="0.25">
      <c r="A207" s="5">
        <v>201</v>
      </c>
      <c r="B207" s="32" t="s">
        <v>23</v>
      </c>
      <c r="C207" s="32" t="s">
        <v>231</v>
      </c>
      <c r="D207" s="32" t="s">
        <v>232</v>
      </c>
      <c r="E207" s="5" t="s">
        <v>12</v>
      </c>
      <c r="F207" s="5">
        <v>15</v>
      </c>
      <c r="G207" s="5">
        <v>29</v>
      </c>
      <c r="I207" s="5">
        <v>5</v>
      </c>
      <c r="O207" s="5">
        <f>SUM(F207:N207)</f>
        <v>49</v>
      </c>
      <c r="P207" s="11">
        <f>O207</f>
        <v>49</v>
      </c>
    </row>
    <row r="208" spans="1:16" ht="15" customHeight="1" x14ac:dyDescent="0.25">
      <c r="A208" s="5">
        <v>202</v>
      </c>
      <c r="B208" s="32" t="s">
        <v>224</v>
      </c>
      <c r="C208" s="32" t="s">
        <v>225</v>
      </c>
      <c r="D208" s="32" t="s">
        <v>226</v>
      </c>
      <c r="E208" s="5" t="s">
        <v>171</v>
      </c>
      <c r="G208" s="5">
        <v>16</v>
      </c>
      <c r="H208" s="5">
        <v>32</v>
      </c>
      <c r="O208" s="5">
        <f>SUM(F208:N208)</f>
        <v>48</v>
      </c>
      <c r="P208" s="11">
        <f>O208</f>
        <v>48</v>
      </c>
    </row>
    <row r="209" spans="1:16" ht="15" customHeight="1" x14ac:dyDescent="0.25">
      <c r="A209" s="5">
        <v>203</v>
      </c>
      <c r="B209" t="s">
        <v>476</v>
      </c>
      <c r="C209" t="s">
        <v>231</v>
      </c>
      <c r="D209"/>
      <c r="E209" s="28" t="s">
        <v>12</v>
      </c>
      <c r="G209" s="19"/>
      <c r="H209" s="19"/>
      <c r="I209" s="19"/>
      <c r="M209" s="7"/>
      <c r="N209" s="28">
        <v>46</v>
      </c>
      <c r="O209" s="5">
        <f>SUM(F209:N209)</f>
        <v>46</v>
      </c>
      <c r="P209" s="11">
        <f>O209</f>
        <v>46</v>
      </c>
    </row>
    <row r="210" spans="1:16" ht="15" customHeight="1" x14ac:dyDescent="0.25">
      <c r="A210" s="5">
        <v>204</v>
      </c>
      <c r="B210" s="26" t="s">
        <v>513</v>
      </c>
      <c r="C210" s="26" t="s">
        <v>618</v>
      </c>
      <c r="D210" s="26" t="s">
        <v>616</v>
      </c>
      <c r="E210" s="4" t="s">
        <v>16</v>
      </c>
      <c r="L210" s="31">
        <v>17</v>
      </c>
      <c r="M210" s="31">
        <v>29</v>
      </c>
      <c r="O210" s="5">
        <f>SUM(F210:N210)</f>
        <v>46</v>
      </c>
      <c r="P210" s="11">
        <f>O210</f>
        <v>46</v>
      </c>
    </row>
    <row r="211" spans="1:16" ht="15" customHeight="1" x14ac:dyDescent="0.25">
      <c r="A211" s="5">
        <v>205</v>
      </c>
      <c r="B211" s="32" t="s">
        <v>13</v>
      </c>
      <c r="C211" s="32" t="s">
        <v>227</v>
      </c>
      <c r="D211" s="32" t="s">
        <v>228</v>
      </c>
      <c r="E211" s="5" t="s">
        <v>16</v>
      </c>
      <c r="G211" s="5">
        <v>46</v>
      </c>
      <c r="O211" s="5">
        <f>SUM(F211:N211)</f>
        <v>46</v>
      </c>
      <c r="P211" s="11">
        <f>O211</f>
        <v>46</v>
      </c>
    </row>
    <row r="212" spans="1:16" ht="15" customHeight="1" x14ac:dyDescent="0.25">
      <c r="A212" s="5">
        <v>206</v>
      </c>
      <c r="B212" s="22" t="s">
        <v>472</v>
      </c>
      <c r="C212" s="22" t="s">
        <v>473</v>
      </c>
      <c r="D212" s="22" t="s">
        <v>442</v>
      </c>
      <c r="E212" s="21" t="s">
        <v>16</v>
      </c>
      <c r="F212" s="19"/>
      <c r="G212" s="19"/>
      <c r="H212" s="19"/>
      <c r="I212" s="19"/>
      <c r="J212" s="19">
        <v>46</v>
      </c>
      <c r="O212" s="5">
        <f>SUM(F212:N212)</f>
        <v>46</v>
      </c>
      <c r="P212" s="11">
        <f>O212</f>
        <v>46</v>
      </c>
    </row>
    <row r="213" spans="1:16" ht="15" customHeight="1" x14ac:dyDescent="0.25">
      <c r="A213" s="5">
        <v>207</v>
      </c>
      <c r="B213" s="26" t="s">
        <v>504</v>
      </c>
      <c r="C213" s="26" t="s">
        <v>648</v>
      </c>
      <c r="D213" s="26" t="s">
        <v>417</v>
      </c>
      <c r="E213" s="4" t="s">
        <v>12</v>
      </c>
      <c r="M213" s="31">
        <v>45</v>
      </c>
      <c r="O213" s="5">
        <f>SUM(F213:N213)</f>
        <v>45</v>
      </c>
      <c r="P213" s="11">
        <f>O213</f>
        <v>45</v>
      </c>
    </row>
    <row r="214" spans="1:16" ht="15" customHeight="1" x14ac:dyDescent="0.25">
      <c r="A214" s="5">
        <v>208</v>
      </c>
      <c r="B214" s="26" t="s">
        <v>370</v>
      </c>
      <c r="C214" s="26" t="s">
        <v>198</v>
      </c>
      <c r="D214" s="26"/>
      <c r="E214" s="4" t="s">
        <v>12</v>
      </c>
      <c r="I214" s="5">
        <v>45</v>
      </c>
      <c r="O214" s="5">
        <f>SUM(F214:N214)</f>
        <v>45</v>
      </c>
      <c r="P214" s="11">
        <f>O214</f>
        <v>45</v>
      </c>
    </row>
    <row r="215" spans="1:16" ht="15" customHeight="1" x14ac:dyDescent="0.25">
      <c r="A215" s="5">
        <v>209</v>
      </c>
      <c r="B215" s="22" t="s">
        <v>566</v>
      </c>
      <c r="C215" s="22" t="s">
        <v>567</v>
      </c>
      <c r="D215" s="22"/>
      <c r="E215" s="4" t="s">
        <v>12</v>
      </c>
      <c r="G215" s="19"/>
      <c r="H215" s="19"/>
      <c r="I215" s="19"/>
      <c r="K215" s="21">
        <v>44</v>
      </c>
      <c r="O215" s="5">
        <f>SUM(F215:N215)</f>
        <v>44</v>
      </c>
      <c r="P215" s="11">
        <f>O215</f>
        <v>44</v>
      </c>
    </row>
    <row r="216" spans="1:16" ht="15" customHeight="1" x14ac:dyDescent="0.25">
      <c r="A216" s="5">
        <v>210</v>
      </c>
      <c r="B216" s="26" t="s">
        <v>82</v>
      </c>
      <c r="C216" s="26" t="s">
        <v>610</v>
      </c>
      <c r="D216" s="26" t="s">
        <v>53</v>
      </c>
      <c r="E216" s="4" t="s">
        <v>16</v>
      </c>
      <c r="G216" s="19"/>
      <c r="H216" s="19"/>
      <c r="I216" s="19"/>
      <c r="L216" s="31">
        <v>30</v>
      </c>
      <c r="M216" s="31">
        <v>13</v>
      </c>
      <c r="O216" s="5">
        <f>SUM(F216:N216)</f>
        <v>43</v>
      </c>
      <c r="P216" s="11">
        <f>O216</f>
        <v>43</v>
      </c>
    </row>
    <row r="217" spans="1:16" ht="15" customHeight="1" x14ac:dyDescent="0.25">
      <c r="A217" s="5">
        <v>211</v>
      </c>
      <c r="B217" s="32" t="s">
        <v>276</v>
      </c>
      <c r="C217" s="32" t="s">
        <v>184</v>
      </c>
      <c r="D217" s="32" t="s">
        <v>53</v>
      </c>
      <c r="E217" s="5" t="s">
        <v>161</v>
      </c>
      <c r="H217" s="5">
        <v>27</v>
      </c>
      <c r="J217" s="19">
        <v>16</v>
      </c>
      <c r="O217" s="5">
        <f>SUM(F217:N217)</f>
        <v>43</v>
      </c>
      <c r="P217" s="11">
        <f>O217</f>
        <v>43</v>
      </c>
    </row>
    <row r="218" spans="1:16" ht="15" customHeight="1" x14ac:dyDescent="0.25">
      <c r="A218" s="5">
        <v>212</v>
      </c>
      <c r="B218" s="22" t="s">
        <v>474</v>
      </c>
      <c r="C218" s="22" t="s">
        <v>475</v>
      </c>
      <c r="D218" s="22" t="s">
        <v>442</v>
      </c>
      <c r="E218" s="21" t="s">
        <v>84</v>
      </c>
      <c r="F218" s="19"/>
      <c r="G218" s="19"/>
      <c r="H218" s="19"/>
      <c r="I218" s="19"/>
      <c r="J218" s="19">
        <v>43</v>
      </c>
      <c r="O218" s="5">
        <f>SUM(F218:N218)</f>
        <v>43</v>
      </c>
      <c r="P218" s="11">
        <f>O218</f>
        <v>43</v>
      </c>
    </row>
    <row r="219" spans="1:16" ht="15" customHeight="1" x14ac:dyDescent="0.25">
      <c r="A219" s="5">
        <v>213</v>
      </c>
      <c r="B219" s="32" t="s">
        <v>235</v>
      </c>
      <c r="C219" s="32" t="s">
        <v>236</v>
      </c>
      <c r="D219" s="32" t="s">
        <v>237</v>
      </c>
      <c r="E219" s="5" t="s">
        <v>171</v>
      </c>
      <c r="H219" s="5">
        <v>43</v>
      </c>
      <c r="O219" s="5">
        <f>SUM(F219:N219)</f>
        <v>43</v>
      </c>
      <c r="P219" s="11">
        <f>O219</f>
        <v>43</v>
      </c>
    </row>
    <row r="220" spans="1:16" ht="15" customHeight="1" x14ac:dyDescent="0.25">
      <c r="A220" s="5">
        <v>214</v>
      </c>
      <c r="B220" s="26" t="s">
        <v>611</v>
      </c>
      <c r="C220" s="26" t="s">
        <v>612</v>
      </c>
      <c r="D220" s="26" t="s">
        <v>613</v>
      </c>
      <c r="E220" s="4" t="s">
        <v>16</v>
      </c>
      <c r="G220" s="19"/>
      <c r="H220" s="19"/>
      <c r="I220" s="19"/>
      <c r="L220" s="31">
        <v>29</v>
      </c>
      <c r="M220" s="31">
        <v>12</v>
      </c>
      <c r="O220" s="5">
        <f>SUM(F220:N220)</f>
        <v>41</v>
      </c>
      <c r="P220" s="11">
        <f>O220</f>
        <v>41</v>
      </c>
    </row>
    <row r="221" spans="1:16" ht="15" customHeight="1" x14ac:dyDescent="0.25">
      <c r="A221" s="5">
        <v>215</v>
      </c>
      <c r="B221" s="22" t="s">
        <v>483</v>
      </c>
      <c r="C221" s="22" t="s">
        <v>484</v>
      </c>
      <c r="D221" s="22"/>
      <c r="E221" s="21" t="s">
        <v>16</v>
      </c>
      <c r="F221" s="19"/>
      <c r="G221" s="19"/>
      <c r="H221" s="19"/>
      <c r="I221" s="19"/>
      <c r="J221" s="19">
        <v>31</v>
      </c>
      <c r="M221" s="31">
        <v>10</v>
      </c>
      <c r="O221" s="5">
        <f>SUM(F221:N221)</f>
        <v>41</v>
      </c>
      <c r="P221" s="11">
        <f>O221</f>
        <v>41</v>
      </c>
    </row>
    <row r="222" spans="1:16" ht="15" customHeight="1" x14ac:dyDescent="0.25">
      <c r="A222" s="5">
        <v>216</v>
      </c>
      <c r="B222" s="22" t="s">
        <v>57</v>
      </c>
      <c r="C222" s="22" t="s">
        <v>569</v>
      </c>
      <c r="D222" s="22" t="s">
        <v>281</v>
      </c>
      <c r="E222" s="21" t="s">
        <v>84</v>
      </c>
      <c r="G222" s="19"/>
      <c r="H222" s="19"/>
      <c r="I222" s="19"/>
      <c r="K222" s="21">
        <v>16</v>
      </c>
      <c r="N222" s="28">
        <v>24</v>
      </c>
      <c r="O222" s="5">
        <f>SUM(F222:N222)</f>
        <v>40</v>
      </c>
      <c r="P222" s="11">
        <f>O222</f>
        <v>40</v>
      </c>
    </row>
    <row r="223" spans="1:16" ht="15" customHeight="1" x14ac:dyDescent="0.25">
      <c r="A223" s="5">
        <v>217</v>
      </c>
      <c r="B223" s="26" t="s">
        <v>93</v>
      </c>
      <c r="C223" s="26" t="s">
        <v>649</v>
      </c>
      <c r="D223" s="26" t="s">
        <v>650</v>
      </c>
      <c r="E223" s="4" t="s">
        <v>16</v>
      </c>
      <c r="M223" s="31">
        <v>40</v>
      </c>
      <c r="O223" s="5">
        <f>SUM(F223:N223)</f>
        <v>40</v>
      </c>
      <c r="P223" s="11">
        <f>O223</f>
        <v>40</v>
      </c>
    </row>
    <row r="224" spans="1:16" ht="15" customHeight="1" x14ac:dyDescent="0.25">
      <c r="A224" s="5">
        <v>218</v>
      </c>
      <c r="B224" s="22" t="s">
        <v>141</v>
      </c>
      <c r="C224" s="22" t="s">
        <v>477</v>
      </c>
      <c r="D224" s="22" t="s">
        <v>436</v>
      </c>
      <c r="E224" s="21" t="s">
        <v>16</v>
      </c>
      <c r="F224" s="19"/>
      <c r="G224" s="19"/>
      <c r="H224" s="19"/>
      <c r="I224" s="19"/>
      <c r="J224" s="19">
        <v>40</v>
      </c>
      <c r="O224" s="5">
        <f>SUM(F224:N224)</f>
        <v>40</v>
      </c>
      <c r="P224" s="11">
        <f>O224</f>
        <v>40</v>
      </c>
    </row>
    <row r="225" spans="1:16" ht="15" customHeight="1" x14ac:dyDescent="0.25">
      <c r="A225" s="5">
        <v>219</v>
      </c>
      <c r="B225" s="26" t="s">
        <v>260</v>
      </c>
      <c r="C225" s="26" t="s">
        <v>651</v>
      </c>
      <c r="D225" s="26" t="s">
        <v>650</v>
      </c>
      <c r="E225" s="4" t="s">
        <v>63</v>
      </c>
      <c r="G225" s="19"/>
      <c r="H225" s="19"/>
      <c r="I225" s="19"/>
      <c r="M225" s="31">
        <v>39</v>
      </c>
      <c r="O225" s="5">
        <f>SUM(F225:N225)</f>
        <v>39</v>
      </c>
      <c r="P225" s="11">
        <f>O225</f>
        <v>39</v>
      </c>
    </row>
    <row r="226" spans="1:16" ht="15" customHeight="1" x14ac:dyDescent="0.25">
      <c r="A226" s="5">
        <v>220</v>
      </c>
      <c r="B226" s="32" t="s">
        <v>238</v>
      </c>
      <c r="C226" s="32" t="s">
        <v>244</v>
      </c>
      <c r="E226" s="5" t="s">
        <v>12</v>
      </c>
      <c r="G226" s="5">
        <v>15</v>
      </c>
      <c r="H226" s="5">
        <v>24</v>
      </c>
      <c r="O226" s="5">
        <f>SUM(F226:N226)</f>
        <v>39</v>
      </c>
      <c r="P226" s="11">
        <f>O226</f>
        <v>39</v>
      </c>
    </row>
    <row r="227" spans="1:16" ht="15" customHeight="1" x14ac:dyDescent="0.25">
      <c r="A227" s="5">
        <v>221</v>
      </c>
      <c r="B227" s="29" t="s">
        <v>67</v>
      </c>
      <c r="C227" s="29" t="s">
        <v>607</v>
      </c>
      <c r="D227" s="29" t="s">
        <v>608</v>
      </c>
      <c r="E227" s="30" t="s">
        <v>12</v>
      </c>
      <c r="L227" s="31">
        <v>38</v>
      </c>
      <c r="O227" s="5">
        <f>SUM(F227:N227)</f>
        <v>38</v>
      </c>
      <c r="P227" s="11">
        <f>O227</f>
        <v>38</v>
      </c>
    </row>
    <row r="228" spans="1:16" ht="15" customHeight="1" x14ac:dyDescent="0.25">
      <c r="A228" s="5">
        <v>222</v>
      </c>
      <c r="B228" s="32" t="s">
        <v>82</v>
      </c>
      <c r="C228" s="34" t="s">
        <v>242</v>
      </c>
      <c r="D228" s="34" t="s">
        <v>243</v>
      </c>
      <c r="E228" s="14" t="s">
        <v>16</v>
      </c>
      <c r="F228" s="5">
        <v>0</v>
      </c>
      <c r="G228" s="5">
        <v>38</v>
      </c>
      <c r="O228" s="5">
        <f>SUM(F228:N228)</f>
        <v>38</v>
      </c>
      <c r="P228" s="11">
        <f>O228</f>
        <v>38</v>
      </c>
    </row>
    <row r="229" spans="1:16" ht="15" customHeight="1" x14ac:dyDescent="0.25">
      <c r="A229" s="5">
        <v>223</v>
      </c>
      <c r="B229" s="22" t="s">
        <v>491</v>
      </c>
      <c r="C229" s="22" t="s">
        <v>492</v>
      </c>
      <c r="D229" s="22"/>
      <c r="E229" s="21" t="s">
        <v>16</v>
      </c>
      <c r="F229" s="19"/>
      <c r="G229" s="19"/>
      <c r="H229" s="19"/>
      <c r="I229" s="19"/>
      <c r="J229" s="19">
        <v>25</v>
      </c>
      <c r="N229" s="28">
        <v>12</v>
      </c>
      <c r="O229" s="5">
        <f>SUM(F229:N229)</f>
        <v>37</v>
      </c>
      <c r="P229" s="11">
        <f>O229</f>
        <v>37</v>
      </c>
    </row>
    <row r="230" spans="1:16" ht="15" customHeight="1" x14ac:dyDescent="0.25">
      <c r="A230" s="5">
        <v>224</v>
      </c>
      <c r="B230" s="32" t="s">
        <v>164</v>
      </c>
      <c r="C230" s="32" t="s">
        <v>283</v>
      </c>
      <c r="E230" s="5" t="s">
        <v>16</v>
      </c>
      <c r="G230" s="5">
        <v>8</v>
      </c>
      <c r="H230" s="5">
        <v>15</v>
      </c>
      <c r="J230" s="19">
        <v>12</v>
      </c>
      <c r="L230" s="31">
        <v>2</v>
      </c>
      <c r="O230" s="5">
        <f>SUM(F230:N230)</f>
        <v>37</v>
      </c>
      <c r="P230" s="11">
        <f>O230</f>
        <v>37</v>
      </c>
    </row>
    <row r="231" spans="1:16" ht="15" customHeight="1" x14ac:dyDescent="0.25">
      <c r="A231" s="5">
        <v>225</v>
      </c>
      <c r="B231" s="26" t="s">
        <v>653</v>
      </c>
      <c r="C231" s="26" t="s">
        <v>432</v>
      </c>
      <c r="D231" s="26" t="s">
        <v>654</v>
      </c>
      <c r="E231" s="4" t="s">
        <v>84</v>
      </c>
      <c r="M231" s="31">
        <v>36</v>
      </c>
      <c r="O231" s="5">
        <f>SUM(F231:N231)</f>
        <v>36</v>
      </c>
      <c r="P231" s="11">
        <f>O231</f>
        <v>36</v>
      </c>
    </row>
    <row r="232" spans="1:16" ht="15" customHeight="1" x14ac:dyDescent="0.25">
      <c r="A232" s="5">
        <v>226</v>
      </c>
      <c r="B232" s="32" t="s">
        <v>32</v>
      </c>
      <c r="C232" s="32" t="s">
        <v>304</v>
      </c>
      <c r="D232" s="32" t="s">
        <v>305</v>
      </c>
      <c r="E232" s="5" t="s">
        <v>84</v>
      </c>
      <c r="H232" s="5">
        <v>13</v>
      </c>
      <c r="J232" s="19">
        <v>10</v>
      </c>
      <c r="L232" s="57">
        <v>13</v>
      </c>
      <c r="O232" s="5">
        <f>SUM(F232:N232)</f>
        <v>36</v>
      </c>
      <c r="P232" s="11">
        <f>O232</f>
        <v>36</v>
      </c>
    </row>
    <row r="233" spans="1:16" ht="15" customHeight="1" x14ac:dyDescent="0.25">
      <c r="A233" s="5">
        <v>227</v>
      </c>
      <c r="B233" s="22" t="s">
        <v>93</v>
      </c>
      <c r="C233" s="22" t="s">
        <v>480</v>
      </c>
      <c r="D233" s="22"/>
      <c r="E233" s="59" t="s">
        <v>12</v>
      </c>
      <c r="F233" s="19"/>
      <c r="G233" s="19"/>
      <c r="H233" s="19"/>
      <c r="I233" s="19"/>
      <c r="J233" s="19">
        <v>36</v>
      </c>
      <c r="O233" s="5">
        <f>SUM(F233:N233)</f>
        <v>36</v>
      </c>
      <c r="P233" s="11">
        <f>O233</f>
        <v>36</v>
      </c>
    </row>
    <row r="234" spans="1:16" ht="15" customHeight="1" x14ac:dyDescent="0.25">
      <c r="A234" s="5">
        <v>228</v>
      </c>
      <c r="B234" t="s">
        <v>682</v>
      </c>
      <c r="C234" t="s">
        <v>683</v>
      </c>
      <c r="D234" t="s">
        <v>678</v>
      </c>
      <c r="E234" s="28" t="s">
        <v>84</v>
      </c>
      <c r="G234" s="19"/>
      <c r="H234" s="19"/>
      <c r="I234" s="19"/>
      <c r="M234" s="7"/>
      <c r="N234" s="28">
        <v>35</v>
      </c>
      <c r="O234" s="5">
        <f>SUM(F234:N234)</f>
        <v>35</v>
      </c>
      <c r="P234" s="11">
        <f>O234</f>
        <v>35</v>
      </c>
    </row>
    <row r="235" spans="1:16" ht="15" customHeight="1" x14ac:dyDescent="0.25">
      <c r="A235" s="5">
        <v>229</v>
      </c>
      <c r="B235" s="38" t="s">
        <v>250</v>
      </c>
      <c r="C235" s="32" t="s">
        <v>251</v>
      </c>
      <c r="D235" s="32" t="s">
        <v>252</v>
      </c>
      <c r="E235" s="5" t="s">
        <v>31</v>
      </c>
      <c r="F235" s="5">
        <v>35</v>
      </c>
      <c r="O235" s="5">
        <f>SUM(F235:N235)</f>
        <v>35</v>
      </c>
      <c r="P235" s="11">
        <f>O235</f>
        <v>35</v>
      </c>
    </row>
    <row r="236" spans="1:16" ht="15" customHeight="1" x14ac:dyDescent="0.25">
      <c r="A236" s="5">
        <v>230</v>
      </c>
      <c r="B236" s="32" t="s">
        <v>121</v>
      </c>
      <c r="C236" s="32" t="s">
        <v>253</v>
      </c>
      <c r="E236" s="5" t="s">
        <v>12</v>
      </c>
      <c r="G236" s="5">
        <v>35</v>
      </c>
      <c r="O236" s="5">
        <f>SUM(F236:N236)</f>
        <v>35</v>
      </c>
      <c r="P236" s="11">
        <f>O236</f>
        <v>35</v>
      </c>
    </row>
    <row r="237" spans="1:16" ht="15" customHeight="1" x14ac:dyDescent="0.25">
      <c r="A237" s="5">
        <v>231</v>
      </c>
      <c r="B237" s="32" t="s">
        <v>32</v>
      </c>
      <c r="C237" s="32" t="s">
        <v>203</v>
      </c>
      <c r="D237" s="32" t="s">
        <v>301</v>
      </c>
      <c r="E237" s="5" t="s">
        <v>84</v>
      </c>
      <c r="H237" s="5">
        <v>18</v>
      </c>
      <c r="J237" s="19">
        <v>17</v>
      </c>
      <c r="O237" s="5">
        <f>SUM(F237:N237)</f>
        <v>35</v>
      </c>
      <c r="P237" s="11">
        <f>O237</f>
        <v>35</v>
      </c>
    </row>
    <row r="238" spans="1:16" ht="15" customHeight="1" x14ac:dyDescent="0.25">
      <c r="A238" s="5">
        <v>232</v>
      </c>
      <c r="B238" s="26" t="s">
        <v>48</v>
      </c>
      <c r="C238" s="26" t="s">
        <v>439</v>
      </c>
      <c r="D238" s="26" t="s">
        <v>92</v>
      </c>
      <c r="E238" s="4" t="s">
        <v>12</v>
      </c>
      <c r="I238" s="5">
        <v>35</v>
      </c>
      <c r="O238" s="5">
        <f>SUM(F238:N238)</f>
        <v>35</v>
      </c>
      <c r="P238" s="11">
        <f>O238</f>
        <v>35</v>
      </c>
    </row>
    <row r="239" spans="1:16" ht="15" customHeight="1" x14ac:dyDescent="0.25">
      <c r="A239" s="5">
        <v>233</v>
      </c>
      <c r="B239" s="22" t="s">
        <v>496</v>
      </c>
      <c r="C239" s="22" t="s">
        <v>497</v>
      </c>
      <c r="D239" s="22" t="s">
        <v>421</v>
      </c>
      <c r="E239" s="21" t="s">
        <v>128</v>
      </c>
      <c r="F239" s="19"/>
      <c r="G239" s="19"/>
      <c r="H239" s="19"/>
      <c r="I239" s="19"/>
      <c r="J239" s="19">
        <v>15</v>
      </c>
      <c r="L239" s="31">
        <v>4</v>
      </c>
      <c r="N239" s="58">
        <v>15</v>
      </c>
      <c r="O239" s="5">
        <f>SUM(F239:N239)</f>
        <v>34</v>
      </c>
      <c r="P239" s="11">
        <f>O239</f>
        <v>34</v>
      </c>
    </row>
    <row r="240" spans="1:16" ht="15" customHeight="1" x14ac:dyDescent="0.25">
      <c r="A240" s="5">
        <v>234</v>
      </c>
      <c r="B240" s="26" t="s">
        <v>26</v>
      </c>
      <c r="C240" s="26" t="s">
        <v>655</v>
      </c>
      <c r="D240" s="26" t="s">
        <v>442</v>
      </c>
      <c r="E240" s="4" t="s">
        <v>84</v>
      </c>
      <c r="G240" s="19"/>
      <c r="H240" s="19"/>
      <c r="I240" s="19"/>
      <c r="M240" s="31">
        <v>34</v>
      </c>
      <c r="O240" s="5">
        <f>SUM(F240:N240)</f>
        <v>34</v>
      </c>
      <c r="P240" s="11">
        <f>O240</f>
        <v>34</v>
      </c>
    </row>
    <row r="241" spans="1:16" ht="15" customHeight="1" x14ac:dyDescent="0.25">
      <c r="A241" s="5">
        <v>235</v>
      </c>
      <c r="B241" s="26" t="s">
        <v>57</v>
      </c>
      <c r="C241" s="26" t="s">
        <v>609</v>
      </c>
      <c r="D241" s="26"/>
      <c r="E241" s="4" t="s">
        <v>12</v>
      </c>
      <c r="L241" s="31">
        <v>34</v>
      </c>
      <c r="O241" s="5">
        <f>SUM(F241:N241)</f>
        <v>34</v>
      </c>
      <c r="P241" s="11">
        <f>O241</f>
        <v>34</v>
      </c>
    </row>
    <row r="242" spans="1:16" ht="15" customHeight="1" x14ac:dyDescent="0.25">
      <c r="A242" s="5">
        <v>236</v>
      </c>
      <c r="B242" s="34" t="s">
        <v>174</v>
      </c>
      <c r="C242" s="34" t="s">
        <v>255</v>
      </c>
      <c r="D242" s="34" t="s">
        <v>15</v>
      </c>
      <c r="E242" s="14" t="s">
        <v>16</v>
      </c>
      <c r="F242" s="5">
        <v>34</v>
      </c>
      <c r="O242" s="5">
        <f>SUM(F242:N242)</f>
        <v>34</v>
      </c>
      <c r="P242" s="11">
        <f>O242</f>
        <v>34</v>
      </c>
    </row>
    <row r="243" spans="1:16" ht="15" customHeight="1" x14ac:dyDescent="0.25">
      <c r="A243" s="5">
        <v>237</v>
      </c>
      <c r="B243" s="32" t="s">
        <v>101</v>
      </c>
      <c r="C243" s="32" t="s">
        <v>258</v>
      </c>
      <c r="D243" s="32" t="s">
        <v>259</v>
      </c>
      <c r="E243" s="5" t="s">
        <v>12</v>
      </c>
      <c r="H243" s="5">
        <v>33</v>
      </c>
      <c r="O243" s="5">
        <f>SUM(F243:N243)</f>
        <v>33</v>
      </c>
      <c r="P243" s="11">
        <f>O243</f>
        <v>33</v>
      </c>
    </row>
    <row r="244" spans="1:16" ht="15" customHeight="1" x14ac:dyDescent="0.25">
      <c r="A244" s="5">
        <v>238</v>
      </c>
      <c r="B244" s="26" t="s">
        <v>293</v>
      </c>
      <c r="C244" s="26" t="s">
        <v>454</v>
      </c>
      <c r="D244" s="26" t="s">
        <v>455</v>
      </c>
      <c r="E244" s="4" t="s">
        <v>84</v>
      </c>
      <c r="I244" s="5">
        <v>4</v>
      </c>
      <c r="K244" s="21">
        <v>2</v>
      </c>
      <c r="L244" s="31">
        <v>19</v>
      </c>
      <c r="M244" s="31">
        <v>4</v>
      </c>
      <c r="O244" s="5">
        <f>SUM(F244:N244)</f>
        <v>29</v>
      </c>
      <c r="P244" s="11">
        <f>O244</f>
        <v>29</v>
      </c>
    </row>
    <row r="245" spans="1:16" ht="15" customHeight="1" x14ac:dyDescent="0.25">
      <c r="A245" s="5">
        <v>239</v>
      </c>
      <c r="B245" s="32" t="s">
        <v>268</v>
      </c>
      <c r="C245" s="32" t="s">
        <v>269</v>
      </c>
      <c r="E245" s="5" t="s">
        <v>12</v>
      </c>
      <c r="F245" s="5">
        <v>28</v>
      </c>
      <c r="O245" s="5">
        <f>SUM(F245:N245)</f>
        <v>28</v>
      </c>
      <c r="P245" s="11">
        <f>O245</f>
        <v>28</v>
      </c>
    </row>
    <row r="246" spans="1:16" ht="15" customHeight="1" x14ac:dyDescent="0.25">
      <c r="A246" s="5">
        <v>240</v>
      </c>
      <c r="B246" s="22" t="s">
        <v>13</v>
      </c>
      <c r="C246" s="22" t="s">
        <v>494</v>
      </c>
      <c r="D246" s="22" t="s">
        <v>495</v>
      </c>
      <c r="E246" s="21" t="s">
        <v>16</v>
      </c>
      <c r="F246" s="19"/>
      <c r="G246" s="19"/>
      <c r="H246" s="19"/>
      <c r="I246" s="19"/>
      <c r="J246" s="19">
        <v>22</v>
      </c>
      <c r="N246" s="28">
        <v>4</v>
      </c>
      <c r="O246" s="5">
        <f>SUM(F246:N246)</f>
        <v>26</v>
      </c>
      <c r="P246" s="11">
        <f>O246</f>
        <v>26</v>
      </c>
    </row>
    <row r="247" spans="1:16" ht="15" customHeight="1" x14ac:dyDescent="0.25">
      <c r="A247" s="5">
        <v>241</v>
      </c>
      <c r="B247" s="37" t="s">
        <v>279</v>
      </c>
      <c r="C247" s="37" t="s">
        <v>280</v>
      </c>
      <c r="D247" s="32" t="s">
        <v>281</v>
      </c>
      <c r="E247" s="17" t="s">
        <v>84</v>
      </c>
      <c r="F247" s="5">
        <v>0</v>
      </c>
      <c r="G247" s="5">
        <v>10</v>
      </c>
      <c r="H247" s="5">
        <v>16</v>
      </c>
      <c r="O247" s="5">
        <f>SUM(F247:N247)</f>
        <v>26</v>
      </c>
      <c r="P247" s="11">
        <f>O247</f>
        <v>26</v>
      </c>
    </row>
    <row r="248" spans="1:16" ht="15" customHeight="1" x14ac:dyDescent="0.25">
      <c r="A248" s="5">
        <v>242</v>
      </c>
      <c r="B248" s="22" t="s">
        <v>488</v>
      </c>
      <c r="C248" s="22" t="s">
        <v>489</v>
      </c>
      <c r="D248" s="22" t="s">
        <v>490</v>
      </c>
      <c r="E248" s="21" t="s">
        <v>16</v>
      </c>
      <c r="F248" s="19"/>
      <c r="G248" s="19"/>
      <c r="H248" s="19"/>
      <c r="I248" s="19"/>
      <c r="J248" s="19">
        <v>26</v>
      </c>
      <c r="O248" s="5">
        <f>SUM(F248:N248)</f>
        <v>26</v>
      </c>
      <c r="P248" s="11">
        <f>O248</f>
        <v>26</v>
      </c>
    </row>
    <row r="249" spans="1:16" ht="15" customHeight="1" x14ac:dyDescent="0.25">
      <c r="A249" s="5">
        <v>243</v>
      </c>
      <c r="B249" s="32" t="s">
        <v>32</v>
      </c>
      <c r="C249" s="32" t="s">
        <v>282</v>
      </c>
      <c r="E249" s="5" t="s">
        <v>12</v>
      </c>
      <c r="G249" s="5">
        <v>25</v>
      </c>
      <c r="O249" s="5">
        <f>SUM(F249:N249)</f>
        <v>25</v>
      </c>
      <c r="P249" s="11">
        <f>O249</f>
        <v>25</v>
      </c>
    </row>
    <row r="250" spans="1:16" ht="15" customHeight="1" x14ac:dyDescent="0.25">
      <c r="A250" s="5">
        <v>244</v>
      </c>
      <c r="B250" s="26" t="s">
        <v>26</v>
      </c>
      <c r="C250" s="26" t="s">
        <v>444</v>
      </c>
      <c r="D250" s="26" t="s">
        <v>292</v>
      </c>
      <c r="E250" s="4" t="s">
        <v>16</v>
      </c>
      <c r="I250" s="5">
        <v>24</v>
      </c>
      <c r="O250" s="5">
        <f>SUM(F250:N250)</f>
        <v>24</v>
      </c>
      <c r="P250" s="11">
        <f>O250</f>
        <v>24</v>
      </c>
    </row>
    <row r="251" spans="1:16" ht="15" customHeight="1" x14ac:dyDescent="0.25">
      <c r="A251" s="5">
        <v>245</v>
      </c>
      <c r="B251" s="32" t="s">
        <v>298</v>
      </c>
      <c r="C251" s="32" t="s">
        <v>299</v>
      </c>
      <c r="D251" s="32" t="s">
        <v>300</v>
      </c>
      <c r="E251" s="4" t="s">
        <v>161</v>
      </c>
      <c r="H251" s="5">
        <v>19</v>
      </c>
      <c r="L251" s="31">
        <v>5</v>
      </c>
      <c r="O251" s="5">
        <f>SUM(F251:N251)</f>
        <v>24</v>
      </c>
      <c r="P251" s="11">
        <f>O251</f>
        <v>24</v>
      </c>
    </row>
    <row r="252" spans="1:16" ht="15" customHeight="1" x14ac:dyDescent="0.25">
      <c r="A252" s="5">
        <v>246</v>
      </c>
      <c r="B252" s="26" t="s">
        <v>518</v>
      </c>
      <c r="C252" s="26" t="s">
        <v>617</v>
      </c>
      <c r="D252" s="26" t="s">
        <v>419</v>
      </c>
      <c r="E252" s="4" t="s">
        <v>63</v>
      </c>
      <c r="L252" s="31">
        <v>23</v>
      </c>
      <c r="O252" s="5">
        <f>SUM(F252:N252)</f>
        <v>23</v>
      </c>
      <c r="P252" s="11">
        <f>O252</f>
        <v>23</v>
      </c>
    </row>
    <row r="253" spans="1:16" ht="15" customHeight="1" x14ac:dyDescent="0.25">
      <c r="A253" s="5">
        <v>247</v>
      </c>
      <c r="B253" s="32" t="s">
        <v>69</v>
      </c>
      <c r="C253" s="32" t="s">
        <v>303</v>
      </c>
      <c r="D253" s="32" t="s">
        <v>96</v>
      </c>
      <c r="E253" s="5" t="s">
        <v>16</v>
      </c>
      <c r="H253" s="5">
        <v>14</v>
      </c>
      <c r="L253" s="31">
        <v>9</v>
      </c>
      <c r="O253" s="5">
        <f>SUM(F253:N253)</f>
        <v>23</v>
      </c>
      <c r="P253" s="11">
        <f>O253</f>
        <v>23</v>
      </c>
    </row>
    <row r="254" spans="1:16" ht="15" customHeight="1" x14ac:dyDescent="0.25">
      <c r="A254" s="5">
        <v>248</v>
      </c>
      <c r="B254" s="32" t="s">
        <v>284</v>
      </c>
      <c r="C254" s="32" t="s">
        <v>285</v>
      </c>
      <c r="D254" s="32" t="s">
        <v>189</v>
      </c>
      <c r="E254" s="5" t="s">
        <v>161</v>
      </c>
      <c r="G254" s="5">
        <v>22</v>
      </c>
      <c r="O254" s="5">
        <f>SUM(F254:N254)</f>
        <v>22</v>
      </c>
      <c r="P254" s="11">
        <f>O254</f>
        <v>22</v>
      </c>
    </row>
    <row r="255" spans="1:16" ht="15" customHeight="1" x14ac:dyDescent="0.25">
      <c r="A255" s="5">
        <v>249</v>
      </c>
      <c r="B255" s="26" t="s">
        <v>64</v>
      </c>
      <c r="C255" s="26" t="s">
        <v>391</v>
      </c>
      <c r="D255" s="26" t="s">
        <v>421</v>
      </c>
      <c r="E255" s="4" t="s">
        <v>16</v>
      </c>
      <c r="G255" s="12"/>
      <c r="H255" s="12"/>
      <c r="I255" s="12"/>
      <c r="L255" s="31">
        <v>18</v>
      </c>
      <c r="N255" s="28">
        <v>3</v>
      </c>
      <c r="O255" s="5">
        <f>SUM(F255:N255)</f>
        <v>21</v>
      </c>
      <c r="P255" s="11">
        <f>O255</f>
        <v>21</v>
      </c>
    </row>
    <row r="256" spans="1:16" ht="15" customHeight="1" x14ac:dyDescent="0.25">
      <c r="A256" s="5">
        <v>250</v>
      </c>
      <c r="B256" s="26" t="s">
        <v>9</v>
      </c>
      <c r="C256" s="26" t="s">
        <v>355</v>
      </c>
      <c r="D256" s="26" t="s">
        <v>442</v>
      </c>
      <c r="E256" s="4" t="s">
        <v>84</v>
      </c>
      <c r="M256" s="31">
        <v>21</v>
      </c>
      <c r="O256" s="5">
        <f>SUM(F256:N256)</f>
        <v>21</v>
      </c>
      <c r="P256" s="11">
        <f>O256</f>
        <v>21</v>
      </c>
    </row>
    <row r="257" spans="1:16" ht="15" customHeight="1" x14ac:dyDescent="0.25">
      <c r="A257" s="5">
        <v>251</v>
      </c>
      <c r="B257" s="32" t="s">
        <v>197</v>
      </c>
      <c r="C257" s="32" t="s">
        <v>287</v>
      </c>
      <c r="E257" s="5" t="s">
        <v>12</v>
      </c>
      <c r="F257" s="5">
        <v>21</v>
      </c>
      <c r="O257" s="5">
        <f>SUM(F257:N257)</f>
        <v>21</v>
      </c>
      <c r="P257" s="11">
        <f>O257</f>
        <v>21</v>
      </c>
    </row>
    <row r="258" spans="1:16" ht="15" customHeight="1" x14ac:dyDescent="0.25">
      <c r="A258" s="5">
        <v>252</v>
      </c>
      <c r="B258" s="32" t="s">
        <v>195</v>
      </c>
      <c r="C258" s="32" t="s">
        <v>295</v>
      </c>
      <c r="E258" s="5" t="s">
        <v>16</v>
      </c>
      <c r="F258" s="5">
        <v>0</v>
      </c>
      <c r="G258" s="5">
        <v>18</v>
      </c>
      <c r="N258" s="28">
        <v>2</v>
      </c>
      <c r="O258" s="5">
        <f>SUM(F258:N258)</f>
        <v>20</v>
      </c>
      <c r="P258" s="11">
        <f>O258</f>
        <v>20</v>
      </c>
    </row>
    <row r="259" spans="1:16" ht="15" customHeight="1" x14ac:dyDescent="0.25">
      <c r="A259" s="5">
        <v>253</v>
      </c>
      <c r="B259" s="26" t="s">
        <v>437</v>
      </c>
      <c r="C259" s="26" t="s">
        <v>453</v>
      </c>
      <c r="D259" s="26"/>
      <c r="E259" s="4" t="s">
        <v>16</v>
      </c>
      <c r="I259" s="5">
        <v>6</v>
      </c>
      <c r="M259" s="31">
        <v>14</v>
      </c>
      <c r="O259" s="5">
        <f>SUM(F259:N259)</f>
        <v>20</v>
      </c>
      <c r="P259" s="11">
        <f>O259</f>
        <v>20</v>
      </c>
    </row>
    <row r="260" spans="1:16" ht="15" customHeight="1" x14ac:dyDescent="0.25">
      <c r="A260" s="5">
        <v>254</v>
      </c>
      <c r="B260" s="32" t="s">
        <v>290</v>
      </c>
      <c r="C260" s="32" t="s">
        <v>291</v>
      </c>
      <c r="D260" s="32" t="s">
        <v>292</v>
      </c>
      <c r="E260" s="5" t="s">
        <v>171</v>
      </c>
      <c r="H260" s="5">
        <v>20</v>
      </c>
      <c r="O260" s="5">
        <f>SUM(F260:N260)</f>
        <v>20</v>
      </c>
      <c r="P260" s="11">
        <f>O260</f>
        <v>20</v>
      </c>
    </row>
    <row r="261" spans="1:16" ht="15" customHeight="1" x14ac:dyDescent="0.25">
      <c r="A261" s="5">
        <v>255</v>
      </c>
      <c r="B261" s="34" t="s">
        <v>13</v>
      </c>
      <c r="C261" s="34" t="s">
        <v>309</v>
      </c>
      <c r="D261" s="34" t="s">
        <v>106</v>
      </c>
      <c r="E261" s="14" t="s">
        <v>16</v>
      </c>
      <c r="F261" s="5">
        <v>0</v>
      </c>
      <c r="G261" s="5">
        <v>9</v>
      </c>
      <c r="L261" s="31">
        <v>11</v>
      </c>
      <c r="O261" s="5">
        <f>SUM(F261:N261)</f>
        <v>20</v>
      </c>
      <c r="P261" s="11">
        <f>O261</f>
        <v>20</v>
      </c>
    </row>
    <row r="262" spans="1:16" ht="15" customHeight="1" x14ac:dyDescent="0.25">
      <c r="A262" s="5">
        <v>256</v>
      </c>
      <c r="B262" t="s">
        <v>685</v>
      </c>
      <c r="C262" t="s">
        <v>686</v>
      </c>
      <c r="D262" t="s">
        <v>687</v>
      </c>
      <c r="E262" s="28" t="s">
        <v>16</v>
      </c>
      <c r="N262" s="28">
        <v>19</v>
      </c>
      <c r="O262" s="5">
        <f>SUM(F262:N262)</f>
        <v>19</v>
      </c>
      <c r="P262" s="11">
        <f>O262</f>
        <v>19</v>
      </c>
    </row>
    <row r="263" spans="1:16" ht="15" customHeight="1" x14ac:dyDescent="0.25">
      <c r="A263" s="5">
        <v>257</v>
      </c>
      <c r="B263" s="22" t="s">
        <v>340</v>
      </c>
      <c r="C263" s="22" t="s">
        <v>568</v>
      </c>
      <c r="D263" s="22" t="s">
        <v>73</v>
      </c>
      <c r="E263" s="21" t="s">
        <v>31</v>
      </c>
      <c r="G263" s="19"/>
      <c r="H263" s="19"/>
      <c r="I263" s="19"/>
      <c r="K263" s="21">
        <v>19</v>
      </c>
      <c r="O263" s="5">
        <f>SUM(F263:N263)</f>
        <v>19</v>
      </c>
      <c r="P263" s="11">
        <f>O263</f>
        <v>19</v>
      </c>
    </row>
    <row r="264" spans="1:16" ht="15" customHeight="1" x14ac:dyDescent="0.25">
      <c r="A264" s="5">
        <v>258</v>
      </c>
      <c r="B264" s="22" t="s">
        <v>485</v>
      </c>
      <c r="C264" s="22" t="s">
        <v>499</v>
      </c>
      <c r="D264" s="22" t="s">
        <v>490</v>
      </c>
      <c r="E264" s="21" t="s">
        <v>84</v>
      </c>
      <c r="F264" s="19"/>
      <c r="G264" s="19"/>
      <c r="H264" s="19"/>
      <c r="I264" s="19"/>
      <c r="J264" s="19">
        <v>13</v>
      </c>
      <c r="L264" s="31">
        <v>6</v>
      </c>
      <c r="O264" s="5">
        <f>SUM(F264:N264)</f>
        <v>19</v>
      </c>
      <c r="P264" s="11">
        <f>O264</f>
        <v>19</v>
      </c>
    </row>
    <row r="265" spans="1:16" ht="15" customHeight="1" x14ac:dyDescent="0.25">
      <c r="A265" s="5">
        <v>259</v>
      </c>
      <c r="B265" s="32" t="s">
        <v>293</v>
      </c>
      <c r="C265" s="32" t="s">
        <v>294</v>
      </c>
      <c r="D265" s="36" t="s">
        <v>30</v>
      </c>
      <c r="E265" s="5" t="s">
        <v>84</v>
      </c>
      <c r="G265" s="5">
        <v>19</v>
      </c>
      <c r="O265" s="5">
        <f>SUM(F265:N265)</f>
        <v>19</v>
      </c>
      <c r="P265" s="11">
        <f>O265</f>
        <v>19</v>
      </c>
    </row>
    <row r="266" spans="1:16" ht="15" customHeight="1" x14ac:dyDescent="0.25">
      <c r="A266" s="5">
        <v>260</v>
      </c>
      <c r="B266" s="26" t="s">
        <v>69</v>
      </c>
      <c r="C266" s="26" t="s">
        <v>38</v>
      </c>
      <c r="D266" s="26"/>
      <c r="E266" s="4" t="s">
        <v>16</v>
      </c>
      <c r="I266" s="5">
        <v>18</v>
      </c>
      <c r="O266" s="5">
        <f>SUM(F266:N266)</f>
        <v>18</v>
      </c>
      <c r="P266" s="11">
        <f>O266</f>
        <v>18</v>
      </c>
    </row>
    <row r="267" spans="1:16" ht="15" customHeight="1" x14ac:dyDescent="0.25">
      <c r="A267" s="5">
        <v>261</v>
      </c>
      <c r="B267" s="32" t="s">
        <v>296</v>
      </c>
      <c r="C267" s="32" t="s">
        <v>297</v>
      </c>
      <c r="E267" s="5" t="s">
        <v>12</v>
      </c>
      <c r="F267" s="5">
        <v>18</v>
      </c>
      <c r="O267" s="5">
        <f>SUM(F267:N267)</f>
        <v>18</v>
      </c>
      <c r="P267" s="11">
        <f>O267</f>
        <v>18</v>
      </c>
    </row>
    <row r="268" spans="1:16" ht="15" customHeight="1" x14ac:dyDescent="0.25">
      <c r="A268" s="5">
        <v>262</v>
      </c>
      <c r="B268" s="22" t="s">
        <v>54</v>
      </c>
      <c r="C268" s="22" t="s">
        <v>371</v>
      </c>
      <c r="D268" s="22" t="s">
        <v>19</v>
      </c>
      <c r="E268" s="21" t="s">
        <v>84</v>
      </c>
      <c r="F268" s="19"/>
      <c r="G268" s="19"/>
      <c r="H268" s="19"/>
      <c r="I268" s="19"/>
      <c r="J268" s="19">
        <v>18</v>
      </c>
      <c r="O268" s="5">
        <f>SUM(F268:N268)</f>
        <v>18</v>
      </c>
      <c r="P268" s="11">
        <f>O268</f>
        <v>18</v>
      </c>
    </row>
    <row r="269" spans="1:16" ht="15" customHeight="1" x14ac:dyDescent="0.25">
      <c r="A269" s="5">
        <v>263</v>
      </c>
      <c r="B269" t="s">
        <v>268</v>
      </c>
      <c r="C269" t="s">
        <v>213</v>
      </c>
      <c r="D269" t="s">
        <v>684</v>
      </c>
      <c r="E269" s="28" t="s">
        <v>31</v>
      </c>
      <c r="N269" s="28">
        <v>17</v>
      </c>
      <c r="O269" s="5">
        <f>SUM(F269:N269)</f>
        <v>17</v>
      </c>
      <c r="P269" s="11">
        <f>O269</f>
        <v>17</v>
      </c>
    </row>
    <row r="270" spans="1:16" ht="15" customHeight="1" x14ac:dyDescent="0.25">
      <c r="A270" s="5">
        <v>264</v>
      </c>
      <c r="B270" s="32" t="s">
        <v>93</v>
      </c>
      <c r="C270" s="32" t="s">
        <v>302</v>
      </c>
      <c r="D270" s="32" t="s">
        <v>53</v>
      </c>
      <c r="E270" s="5" t="s">
        <v>84</v>
      </c>
      <c r="H270" s="5">
        <v>17</v>
      </c>
      <c r="O270" s="5">
        <f>SUM(F270:N270)</f>
        <v>17</v>
      </c>
      <c r="P270" s="11">
        <f>O270</f>
        <v>17</v>
      </c>
    </row>
    <row r="271" spans="1:16" ht="15" customHeight="1" x14ac:dyDescent="0.25">
      <c r="A271" s="5">
        <v>265</v>
      </c>
      <c r="B271" s="26" t="s">
        <v>82</v>
      </c>
      <c r="C271" s="26" t="s">
        <v>447</v>
      </c>
      <c r="D271" s="26"/>
      <c r="E271" s="4" t="s">
        <v>16</v>
      </c>
      <c r="I271" s="5">
        <v>16</v>
      </c>
      <c r="O271" s="5">
        <f>SUM(F271:N271)</f>
        <v>16</v>
      </c>
      <c r="P271" s="11">
        <f>O271</f>
        <v>16</v>
      </c>
    </row>
    <row r="272" spans="1:16" ht="15" customHeight="1" x14ac:dyDescent="0.25">
      <c r="A272" s="5">
        <v>266</v>
      </c>
      <c r="B272" s="26" t="s">
        <v>340</v>
      </c>
      <c r="C272" s="26" t="s">
        <v>203</v>
      </c>
      <c r="D272" s="26" t="s">
        <v>636</v>
      </c>
      <c r="E272" s="4" t="s">
        <v>31</v>
      </c>
      <c r="F272" s="12"/>
      <c r="G272" s="12"/>
      <c r="H272" s="12"/>
      <c r="I272" s="12"/>
      <c r="M272" s="31">
        <v>15</v>
      </c>
      <c r="O272" s="5">
        <f>SUM(F272:N272)</f>
        <v>15</v>
      </c>
      <c r="P272" s="11">
        <f>O272</f>
        <v>15</v>
      </c>
    </row>
    <row r="273" spans="1:16" ht="15" customHeight="1" x14ac:dyDescent="0.25">
      <c r="A273" s="5">
        <v>267</v>
      </c>
      <c r="B273" s="26" t="s">
        <v>448</v>
      </c>
      <c r="C273" s="26" t="s">
        <v>449</v>
      </c>
      <c r="D273" s="26"/>
      <c r="E273" s="4" t="s">
        <v>12</v>
      </c>
      <c r="I273" s="5">
        <v>15</v>
      </c>
      <c r="O273" s="5">
        <f>SUM(F273:N273)</f>
        <v>15</v>
      </c>
      <c r="P273" s="11">
        <f>O273</f>
        <v>15</v>
      </c>
    </row>
    <row r="274" spans="1:16" ht="15" customHeight="1" x14ac:dyDescent="0.25">
      <c r="A274" s="5">
        <v>268</v>
      </c>
      <c r="B274" s="22" t="s">
        <v>261</v>
      </c>
      <c r="C274" s="22" t="s">
        <v>498</v>
      </c>
      <c r="D274" s="22" t="s">
        <v>191</v>
      </c>
      <c r="E274" s="21" t="s">
        <v>171</v>
      </c>
      <c r="F274" s="19"/>
      <c r="G274" s="19"/>
      <c r="H274" s="19"/>
      <c r="I274" s="19"/>
      <c r="J274" s="19">
        <v>14</v>
      </c>
      <c r="O274" s="5">
        <f>SUM(F274:N274)</f>
        <v>14</v>
      </c>
      <c r="P274" s="11">
        <f>O274</f>
        <v>14</v>
      </c>
    </row>
    <row r="275" spans="1:16" ht="15" customHeight="1" x14ac:dyDescent="0.25">
      <c r="A275" s="5">
        <v>269</v>
      </c>
      <c r="B275" s="26" t="s">
        <v>619</v>
      </c>
      <c r="C275" s="26" t="s">
        <v>620</v>
      </c>
      <c r="D275" s="26" t="s">
        <v>87</v>
      </c>
      <c r="E275" s="4" t="s">
        <v>84</v>
      </c>
      <c r="L275" s="31">
        <v>12</v>
      </c>
      <c r="O275" s="5">
        <f>SUM(F275:N275)</f>
        <v>12</v>
      </c>
      <c r="P275" s="11">
        <f>O275</f>
        <v>12</v>
      </c>
    </row>
    <row r="276" spans="1:16" ht="15" customHeight="1" x14ac:dyDescent="0.25">
      <c r="A276" s="5">
        <v>270</v>
      </c>
      <c r="B276" s="22" t="s">
        <v>365</v>
      </c>
      <c r="C276" s="22" t="s">
        <v>570</v>
      </c>
      <c r="D276" s="22"/>
      <c r="E276" s="21" t="s">
        <v>16</v>
      </c>
      <c r="K276" s="21">
        <v>12</v>
      </c>
      <c r="O276" s="5">
        <f>SUM(F276:N276)</f>
        <v>12</v>
      </c>
      <c r="P276" s="11">
        <f>O276</f>
        <v>12</v>
      </c>
    </row>
    <row r="277" spans="1:16" ht="15" customHeight="1" x14ac:dyDescent="0.25">
      <c r="A277" s="5">
        <v>271</v>
      </c>
      <c r="B277" s="22" t="s">
        <v>500</v>
      </c>
      <c r="C277" s="22" t="s">
        <v>498</v>
      </c>
      <c r="D277" s="22" t="s">
        <v>191</v>
      </c>
      <c r="E277" s="21" t="s">
        <v>31</v>
      </c>
      <c r="F277" s="19"/>
      <c r="G277" s="19"/>
      <c r="H277" s="19"/>
      <c r="I277" s="19"/>
      <c r="J277" s="19">
        <v>11</v>
      </c>
      <c r="O277" s="5">
        <f>SUM(F277:N277)</f>
        <v>11</v>
      </c>
      <c r="P277" s="11">
        <f>O277</f>
        <v>11</v>
      </c>
    </row>
    <row r="278" spans="1:16" ht="15" customHeight="1" x14ac:dyDescent="0.25">
      <c r="A278" s="5">
        <v>272</v>
      </c>
      <c r="B278" s="26" t="s">
        <v>626</v>
      </c>
      <c r="C278" s="26" t="s">
        <v>625</v>
      </c>
      <c r="D278" s="26"/>
      <c r="E278" s="4" t="s">
        <v>84</v>
      </c>
      <c r="G278" s="12"/>
      <c r="H278" s="12"/>
      <c r="I278" s="12"/>
      <c r="L278" s="31">
        <v>10</v>
      </c>
      <c r="O278" s="5">
        <f>SUM(F278:N278)</f>
        <v>10</v>
      </c>
      <c r="P278" s="11">
        <f>O278</f>
        <v>10</v>
      </c>
    </row>
    <row r="279" spans="1:16" ht="15" customHeight="1" x14ac:dyDescent="0.25">
      <c r="A279" s="5">
        <v>273</v>
      </c>
      <c r="B279" s="36" t="s">
        <v>32</v>
      </c>
      <c r="C279" s="32" t="s">
        <v>308</v>
      </c>
      <c r="D279" s="36" t="s">
        <v>30</v>
      </c>
      <c r="E279" s="5" t="s">
        <v>84</v>
      </c>
      <c r="F279" s="5">
        <v>10</v>
      </c>
      <c r="O279" s="5">
        <f>SUM(F279:N279)</f>
        <v>10</v>
      </c>
      <c r="P279" s="11">
        <f>O279</f>
        <v>10</v>
      </c>
    </row>
    <row r="280" spans="1:16" ht="15" customHeight="1" x14ac:dyDescent="0.25">
      <c r="A280" s="5">
        <v>274</v>
      </c>
      <c r="B280" s="34" t="s">
        <v>57</v>
      </c>
      <c r="C280" s="34" t="s">
        <v>134</v>
      </c>
      <c r="D280" s="34" t="s">
        <v>118</v>
      </c>
      <c r="E280" s="14" t="s">
        <v>16</v>
      </c>
      <c r="F280" s="5">
        <v>9</v>
      </c>
      <c r="O280" s="5">
        <f>SUM(F280:N280)</f>
        <v>9</v>
      </c>
      <c r="P280" s="11">
        <f>O280</f>
        <v>9</v>
      </c>
    </row>
    <row r="281" spans="1:16" ht="15" customHeight="1" x14ac:dyDescent="0.25">
      <c r="A281" s="5">
        <v>275</v>
      </c>
      <c r="B281" s="22" t="s">
        <v>101</v>
      </c>
      <c r="C281" s="22" t="s">
        <v>109</v>
      </c>
      <c r="D281" s="22" t="s">
        <v>19</v>
      </c>
      <c r="E281" s="21" t="s">
        <v>128</v>
      </c>
      <c r="F281" s="19"/>
      <c r="G281" s="19"/>
      <c r="H281" s="19"/>
      <c r="I281" s="19"/>
      <c r="J281" s="19">
        <v>9</v>
      </c>
      <c r="O281" s="5">
        <f>SUM(F281:N281)</f>
        <v>9</v>
      </c>
      <c r="P281" s="11">
        <f>O281</f>
        <v>9</v>
      </c>
    </row>
    <row r="282" spans="1:16" ht="15" customHeight="1" x14ac:dyDescent="0.25">
      <c r="A282" s="5">
        <v>276</v>
      </c>
      <c r="B282" s="26" t="s">
        <v>23</v>
      </c>
      <c r="C282" s="26" t="s">
        <v>657</v>
      </c>
      <c r="D282" s="26" t="s">
        <v>36</v>
      </c>
      <c r="E282" s="4" t="s">
        <v>12</v>
      </c>
      <c r="M282" s="31">
        <v>8</v>
      </c>
      <c r="O282" s="5">
        <f>SUM(F282:N282)</f>
        <v>8</v>
      </c>
      <c r="P282" s="11">
        <f>O282</f>
        <v>8</v>
      </c>
    </row>
    <row r="283" spans="1:16" ht="15" customHeight="1" x14ac:dyDescent="0.25">
      <c r="A283" s="5">
        <v>277</v>
      </c>
      <c r="B283" s="26" t="s">
        <v>197</v>
      </c>
      <c r="C283" s="26" t="s">
        <v>452</v>
      </c>
      <c r="D283" s="26"/>
      <c r="E283" s="4" t="s">
        <v>12</v>
      </c>
      <c r="I283" s="5">
        <v>8</v>
      </c>
      <c r="O283" s="5">
        <f>SUM(F283:N283)</f>
        <v>8</v>
      </c>
      <c r="P283" s="11">
        <f>O283</f>
        <v>8</v>
      </c>
    </row>
    <row r="284" spans="1:16" ht="15" customHeight="1" x14ac:dyDescent="0.25">
      <c r="A284" s="5">
        <v>278</v>
      </c>
      <c r="B284" s="22" t="s">
        <v>111</v>
      </c>
      <c r="C284" s="22" t="s">
        <v>567</v>
      </c>
      <c r="D284" s="22" t="s">
        <v>36</v>
      </c>
      <c r="E284" s="21" t="s">
        <v>128</v>
      </c>
      <c r="K284" s="21">
        <v>8</v>
      </c>
      <c r="O284" s="5">
        <f>SUM(F284:N284)</f>
        <v>8</v>
      </c>
      <c r="P284" s="11">
        <f>O284</f>
        <v>8</v>
      </c>
    </row>
    <row r="285" spans="1:16" ht="15" customHeight="1" x14ac:dyDescent="0.25">
      <c r="A285" s="5">
        <v>279</v>
      </c>
      <c r="B285" s="29" t="s">
        <v>136</v>
      </c>
      <c r="C285" s="29" t="s">
        <v>621</v>
      </c>
      <c r="D285" s="29" t="s">
        <v>292</v>
      </c>
      <c r="E285" s="30" t="s">
        <v>16</v>
      </c>
      <c r="G285" s="12"/>
      <c r="H285" s="12"/>
      <c r="I285" s="12"/>
      <c r="L285" s="31">
        <v>8</v>
      </c>
      <c r="O285" s="5">
        <f>SUM(F285:N285)</f>
        <v>8</v>
      </c>
      <c r="P285" s="11">
        <f>O285</f>
        <v>8</v>
      </c>
    </row>
    <row r="286" spans="1:16" ht="15" customHeight="1" x14ac:dyDescent="0.25">
      <c r="A286" s="5">
        <v>280</v>
      </c>
      <c r="B286" s="34" t="s">
        <v>310</v>
      </c>
      <c r="C286" s="34" t="s">
        <v>311</v>
      </c>
      <c r="D286" s="32" t="s">
        <v>56</v>
      </c>
      <c r="E286" s="5" t="s">
        <v>31</v>
      </c>
      <c r="F286" s="5">
        <v>8</v>
      </c>
      <c r="O286" s="5">
        <f>SUM(F286:N286)</f>
        <v>8</v>
      </c>
      <c r="P286" s="11">
        <f>O286</f>
        <v>8</v>
      </c>
    </row>
    <row r="287" spans="1:16" ht="15" customHeight="1" x14ac:dyDescent="0.25">
      <c r="A287" s="5">
        <v>281</v>
      </c>
      <c r="B287" s="32" t="s">
        <v>136</v>
      </c>
      <c r="C287" s="32" t="s">
        <v>312</v>
      </c>
      <c r="E287" s="5" t="s">
        <v>12</v>
      </c>
      <c r="F287" s="5">
        <v>0</v>
      </c>
      <c r="G287" s="5">
        <v>7</v>
      </c>
      <c r="O287" s="5">
        <f>SUM(F287:N287)</f>
        <v>7</v>
      </c>
      <c r="P287" s="11">
        <f>O287</f>
        <v>7</v>
      </c>
    </row>
    <row r="288" spans="1:16" ht="15" customHeight="1" x14ac:dyDescent="0.25">
      <c r="A288" s="5">
        <v>282</v>
      </c>
      <c r="B288" s="26" t="s">
        <v>136</v>
      </c>
      <c r="C288" s="26" t="s">
        <v>622</v>
      </c>
      <c r="D288" s="29" t="s">
        <v>292</v>
      </c>
      <c r="E288" s="4" t="s">
        <v>16</v>
      </c>
      <c r="L288" s="31">
        <v>7</v>
      </c>
      <c r="O288" s="5">
        <f>SUM(F288:N288)</f>
        <v>7</v>
      </c>
      <c r="P288" s="11">
        <f>O288</f>
        <v>7</v>
      </c>
    </row>
    <row r="289" spans="1:16" ht="15" customHeight="1" x14ac:dyDescent="0.25">
      <c r="A289" s="5">
        <v>283</v>
      </c>
      <c r="B289" s="22" t="s">
        <v>571</v>
      </c>
      <c r="C289" s="22" t="s">
        <v>33</v>
      </c>
      <c r="D289" s="22" t="s">
        <v>572</v>
      </c>
      <c r="E289" s="21" t="s">
        <v>84</v>
      </c>
      <c r="G289" s="19"/>
      <c r="H289" s="19"/>
      <c r="I289" s="19"/>
      <c r="K289" s="21">
        <v>7</v>
      </c>
      <c r="O289" s="5">
        <f>SUM(F289:N289)</f>
        <v>7</v>
      </c>
      <c r="P289" s="11">
        <f>O289</f>
        <v>7</v>
      </c>
    </row>
    <row r="290" spans="1:16" ht="15" customHeight="1" x14ac:dyDescent="0.25">
      <c r="A290" s="5">
        <v>284</v>
      </c>
      <c r="B290" s="34" t="s">
        <v>144</v>
      </c>
      <c r="C290" s="34" t="s">
        <v>313</v>
      </c>
      <c r="D290" s="34" t="s">
        <v>314</v>
      </c>
      <c r="E290" s="14" t="s">
        <v>16</v>
      </c>
      <c r="F290" s="5">
        <v>6</v>
      </c>
      <c r="O290" s="5">
        <f>SUM(F290:N290)</f>
        <v>6</v>
      </c>
      <c r="P290" s="11">
        <f>O290</f>
        <v>6</v>
      </c>
    </row>
    <row r="291" spans="1:16" ht="15" customHeight="1" x14ac:dyDescent="0.25">
      <c r="A291" s="5">
        <v>285</v>
      </c>
      <c r="B291" s="22" t="s">
        <v>13</v>
      </c>
      <c r="C291" s="22" t="s">
        <v>573</v>
      </c>
      <c r="D291" s="22" t="s">
        <v>73</v>
      </c>
      <c r="E291" s="59" t="s">
        <v>16</v>
      </c>
      <c r="G291" s="19"/>
      <c r="H291" s="19"/>
      <c r="I291" s="19"/>
      <c r="K291" s="21">
        <v>5</v>
      </c>
      <c r="O291" s="5">
        <f>SUM(F291:N291)</f>
        <v>5</v>
      </c>
      <c r="P291" s="11">
        <f>O291</f>
        <v>5</v>
      </c>
    </row>
    <row r="292" spans="1:16" ht="15" customHeight="1" x14ac:dyDescent="0.25">
      <c r="A292" s="5">
        <v>286</v>
      </c>
      <c r="B292" s="37" t="s">
        <v>315</v>
      </c>
      <c r="C292" s="37" t="s">
        <v>316</v>
      </c>
      <c r="D292" s="37"/>
      <c r="E292" s="17" t="s">
        <v>16</v>
      </c>
      <c r="F292" s="5">
        <v>4</v>
      </c>
      <c r="O292" s="5">
        <f>SUM(F292:N292)</f>
        <v>4</v>
      </c>
      <c r="P292" s="11">
        <f>O292</f>
        <v>4</v>
      </c>
    </row>
    <row r="293" spans="1:16" ht="15" customHeight="1" x14ac:dyDescent="0.25">
      <c r="A293" s="5">
        <v>287</v>
      </c>
      <c r="B293" s="22" t="s">
        <v>23</v>
      </c>
      <c r="C293" s="22" t="s">
        <v>286</v>
      </c>
      <c r="D293" s="22" t="s">
        <v>53</v>
      </c>
      <c r="E293" s="21" t="s">
        <v>12</v>
      </c>
      <c r="G293" s="19"/>
      <c r="H293" s="19"/>
      <c r="I293" s="19"/>
      <c r="K293" s="21">
        <v>4</v>
      </c>
      <c r="O293" s="5">
        <f>SUM(F293:N293)</f>
        <v>4</v>
      </c>
      <c r="P293" s="11">
        <f>O293</f>
        <v>4</v>
      </c>
    </row>
    <row r="294" spans="1:16" ht="15" customHeight="1" x14ac:dyDescent="0.25">
      <c r="A294" s="5">
        <v>288</v>
      </c>
      <c r="B294" s="26" t="s">
        <v>217</v>
      </c>
      <c r="C294" s="26" t="s">
        <v>623</v>
      </c>
      <c r="D294" s="26" t="s">
        <v>616</v>
      </c>
      <c r="E294" s="4" t="s">
        <v>161</v>
      </c>
      <c r="G294" s="12"/>
      <c r="H294" s="12"/>
      <c r="I294" s="12"/>
      <c r="L294" s="31">
        <v>3</v>
      </c>
      <c r="O294" s="5">
        <f>SUM(F294:N294)</f>
        <v>3</v>
      </c>
      <c r="P294" s="11">
        <f>O294</f>
        <v>3</v>
      </c>
    </row>
    <row r="295" spans="1:16" ht="15" customHeight="1" x14ac:dyDescent="0.25">
      <c r="A295" s="5">
        <v>289</v>
      </c>
      <c r="B295" s="22" t="s">
        <v>111</v>
      </c>
      <c r="C295" s="22" t="s">
        <v>361</v>
      </c>
      <c r="D295" s="22" t="s">
        <v>53</v>
      </c>
      <c r="E295" s="21" t="s">
        <v>16</v>
      </c>
      <c r="K295" s="21">
        <v>3</v>
      </c>
      <c r="O295" s="5">
        <f>SUM(F295:N295)</f>
        <v>3</v>
      </c>
      <c r="P295" s="11">
        <f>O295</f>
        <v>3</v>
      </c>
    </row>
    <row r="296" spans="1:16" ht="15" customHeight="1" x14ac:dyDescent="0.25">
      <c r="A296" s="5">
        <v>290</v>
      </c>
      <c r="B296" s="26" t="s">
        <v>456</v>
      </c>
      <c r="C296" s="26" t="s">
        <v>457</v>
      </c>
      <c r="D296" s="26" t="s">
        <v>36</v>
      </c>
      <c r="E296" s="4" t="s">
        <v>16</v>
      </c>
      <c r="I296" s="5">
        <v>3</v>
      </c>
      <c r="O296" s="5">
        <f>SUM(F296:N296)</f>
        <v>3</v>
      </c>
      <c r="P296" s="11">
        <f>O296</f>
        <v>3</v>
      </c>
    </row>
    <row r="297" spans="1:16" ht="15" customHeight="1" x14ac:dyDescent="0.25">
      <c r="A297" s="5">
        <v>291</v>
      </c>
      <c r="B297" t="s">
        <v>688</v>
      </c>
      <c r="C297" t="s">
        <v>689</v>
      </c>
      <c r="D297" t="s">
        <v>690</v>
      </c>
      <c r="E297" s="28" t="s">
        <v>171</v>
      </c>
      <c r="N297" s="28">
        <v>1</v>
      </c>
      <c r="O297" s="5">
        <f>SUM(F297:N297)</f>
        <v>1</v>
      </c>
      <c r="P297" s="11">
        <f>O297</f>
        <v>1</v>
      </c>
    </row>
    <row r="298" spans="1:16" ht="15" customHeight="1" x14ac:dyDescent="0.25">
      <c r="A298" s="5">
        <v>292</v>
      </c>
      <c r="B298" s="26" t="s">
        <v>624</v>
      </c>
      <c r="C298" s="26" t="s">
        <v>103</v>
      </c>
      <c r="D298" s="26" t="s">
        <v>469</v>
      </c>
      <c r="E298" s="4" t="s">
        <v>171</v>
      </c>
      <c r="G298" s="12"/>
      <c r="H298" s="12"/>
      <c r="I298" s="12"/>
      <c r="L298" s="31">
        <v>1</v>
      </c>
      <c r="O298" s="5">
        <f>SUM(F298:N298)</f>
        <v>1</v>
      </c>
      <c r="P298" s="11">
        <f>O298</f>
        <v>1</v>
      </c>
    </row>
    <row r="299" spans="1:16" ht="15" customHeight="1" x14ac:dyDescent="0.25">
      <c r="A299" s="4"/>
      <c r="B299"/>
      <c r="C299"/>
      <c r="D299"/>
      <c r="E299" s="28"/>
      <c r="G299" s="19"/>
      <c r="H299" s="19"/>
      <c r="I299" s="19"/>
      <c r="M299" s="7"/>
    </row>
    <row r="300" spans="1:16" ht="15" customHeight="1" x14ac:dyDescent="0.25">
      <c r="A300" s="4"/>
      <c r="B300"/>
      <c r="C300"/>
      <c r="D300"/>
      <c r="E300" s="28"/>
      <c r="M300" s="7"/>
    </row>
    <row r="301" spans="1:16" ht="15" customHeight="1" x14ac:dyDescent="0.25">
      <c r="A301" s="4"/>
      <c r="B301"/>
      <c r="C301"/>
      <c r="D301"/>
      <c r="E301" s="28"/>
      <c r="G301" s="19"/>
      <c r="H301" s="19"/>
      <c r="I301" s="19"/>
      <c r="M301" s="7"/>
    </row>
    <row r="302" spans="1:16" ht="15" customHeight="1" x14ac:dyDescent="0.25">
      <c r="A302" s="4"/>
      <c r="B302"/>
      <c r="C302"/>
      <c r="D302"/>
      <c r="E302" s="28"/>
      <c r="G302" s="19"/>
      <c r="H302" s="19"/>
      <c r="I302" s="19"/>
      <c r="M302" s="7"/>
    </row>
    <row r="303" spans="1:16" ht="15" customHeight="1" x14ac:dyDescent="0.25">
      <c r="A303" s="4"/>
      <c r="B303"/>
      <c r="C303"/>
      <c r="D303"/>
      <c r="E303" s="28"/>
      <c r="G303" s="19"/>
      <c r="H303" s="19"/>
      <c r="I303" s="19"/>
      <c r="M303" s="7"/>
    </row>
    <row r="304" spans="1:16" ht="15" customHeight="1" x14ac:dyDescent="0.25">
      <c r="A304" s="4"/>
      <c r="B304"/>
      <c r="C304"/>
      <c r="D304"/>
      <c r="E304" s="28"/>
      <c r="G304" s="12"/>
      <c r="H304" s="12"/>
      <c r="I304" s="12"/>
      <c r="M304" s="7"/>
    </row>
    <row r="305" spans="1:13" ht="15" customHeight="1" x14ac:dyDescent="0.25">
      <c r="A305" s="4"/>
      <c r="B305"/>
      <c r="C305"/>
      <c r="D305"/>
      <c r="E305" s="28"/>
      <c r="G305" s="19"/>
      <c r="H305" s="19"/>
      <c r="I305" s="19"/>
      <c r="M305" s="7"/>
    </row>
    <row r="306" spans="1:13" ht="15" customHeight="1" x14ac:dyDescent="0.25">
      <c r="A306" s="4"/>
      <c r="B306"/>
      <c r="C306"/>
      <c r="D306"/>
      <c r="E306" s="28"/>
      <c r="M306" s="7"/>
    </row>
    <row r="307" spans="1:13" ht="15" customHeight="1" x14ac:dyDescent="0.25">
      <c r="B307"/>
      <c r="C307"/>
      <c r="D307"/>
      <c r="E307" s="28"/>
    </row>
    <row r="308" spans="1:13" ht="15" customHeight="1" x14ac:dyDescent="0.25">
      <c r="A308" s="4"/>
      <c r="B308"/>
      <c r="C308"/>
      <c r="D308"/>
      <c r="E308" s="28"/>
      <c r="M308" s="7"/>
    </row>
    <row r="309" spans="1:13" ht="15" customHeight="1" x14ac:dyDescent="0.25">
      <c r="A309" s="4"/>
      <c r="B309"/>
      <c r="C309"/>
      <c r="D309"/>
      <c r="E309" s="28"/>
      <c r="G309" s="19"/>
      <c r="H309" s="19"/>
      <c r="I309" s="19"/>
      <c r="M309" s="7"/>
    </row>
    <row r="310" spans="1:13" ht="15" customHeight="1" x14ac:dyDescent="0.25">
      <c r="A310" s="4"/>
      <c r="B310"/>
      <c r="C310"/>
      <c r="D310"/>
      <c r="E310" s="28"/>
      <c r="M310" s="7"/>
    </row>
    <row r="311" spans="1:13" ht="15" customHeight="1" x14ac:dyDescent="0.25">
      <c r="A311" s="4"/>
      <c r="B311"/>
      <c r="C311"/>
      <c r="D311"/>
      <c r="E311" s="28"/>
      <c r="G311" s="19"/>
      <c r="H311" s="19"/>
      <c r="I311" s="19"/>
      <c r="M311" s="7"/>
    </row>
    <row r="312" spans="1:13" ht="15" customHeight="1" x14ac:dyDescent="0.25">
      <c r="A312" s="4"/>
      <c r="B312"/>
      <c r="C312"/>
      <c r="D312"/>
      <c r="E312" s="28"/>
      <c r="G312" s="19"/>
      <c r="H312" s="19"/>
      <c r="I312" s="19"/>
      <c r="M312" s="7"/>
    </row>
    <row r="313" spans="1:13" ht="15" customHeight="1" x14ac:dyDescent="0.25">
      <c r="A313" s="4"/>
      <c r="B313"/>
      <c r="C313"/>
      <c r="D313"/>
      <c r="E313" s="28"/>
    </row>
    <row r="314" spans="1:13" ht="15" customHeight="1" x14ac:dyDescent="0.25">
      <c r="A314" s="4"/>
      <c r="B314"/>
      <c r="C314"/>
      <c r="D314"/>
      <c r="E314" s="28"/>
      <c r="M314" s="7"/>
    </row>
    <row r="315" spans="1:13" ht="15" customHeight="1" x14ac:dyDescent="0.25">
      <c r="A315" s="4"/>
      <c r="B315"/>
      <c r="C315"/>
      <c r="D315"/>
      <c r="E315" s="28"/>
      <c r="G315" s="19"/>
      <c r="H315" s="19"/>
      <c r="I315" s="19"/>
      <c r="M315" s="7"/>
    </row>
    <row r="316" spans="1:13" ht="15" customHeight="1" x14ac:dyDescent="0.25">
      <c r="A316" s="4"/>
      <c r="B316"/>
      <c r="C316"/>
      <c r="D316"/>
      <c r="E316" s="28"/>
      <c r="G316" s="12"/>
      <c r="H316" s="12"/>
      <c r="I316" s="12"/>
      <c r="M316" s="7"/>
    </row>
    <row r="317" spans="1:13" ht="15" customHeight="1" x14ac:dyDescent="0.25">
      <c r="A317" s="4"/>
      <c r="B317"/>
      <c r="C317"/>
      <c r="D317"/>
      <c r="E317" s="28"/>
      <c r="M317" s="7"/>
    </row>
    <row r="318" spans="1:13" ht="15" customHeight="1" x14ac:dyDescent="0.25">
      <c r="A318" s="4"/>
      <c r="B318"/>
      <c r="C318"/>
      <c r="D318"/>
      <c r="E318" s="28"/>
      <c r="G318" s="19"/>
      <c r="H318" s="19"/>
      <c r="I318" s="19"/>
      <c r="M318" s="7"/>
    </row>
    <row r="319" spans="1:13" ht="15" customHeight="1" x14ac:dyDescent="0.25">
      <c r="A319" s="4"/>
      <c r="B319"/>
      <c r="C319"/>
      <c r="D319"/>
      <c r="E319" s="28"/>
      <c r="G319" s="19"/>
      <c r="H319" s="19"/>
      <c r="I319" s="19"/>
      <c r="M319" s="7"/>
    </row>
    <row r="320" spans="1:13" ht="15" customHeight="1" x14ac:dyDescent="0.25">
      <c r="A320" s="4"/>
      <c r="B320"/>
      <c r="C320"/>
      <c r="D320"/>
      <c r="E320" s="28"/>
      <c r="G320" s="19"/>
      <c r="H320" s="19"/>
      <c r="I320" s="19"/>
      <c r="M320" s="7"/>
    </row>
    <row r="321" spans="1:13" ht="15" customHeight="1" x14ac:dyDescent="0.25">
      <c r="B321"/>
      <c r="C321"/>
      <c r="D321"/>
      <c r="E321" s="28"/>
    </row>
    <row r="322" spans="1:13" ht="15" customHeight="1" x14ac:dyDescent="0.25">
      <c r="A322" s="4"/>
      <c r="B322"/>
      <c r="C322"/>
      <c r="D322"/>
      <c r="E322" s="28"/>
    </row>
    <row r="323" spans="1:13" ht="15" customHeight="1" x14ac:dyDescent="0.25">
      <c r="A323" s="4"/>
      <c r="B323"/>
      <c r="C323"/>
      <c r="D323"/>
      <c r="E323" s="28"/>
      <c r="M323" s="7"/>
    </row>
    <row r="324" spans="1:13" ht="15" customHeight="1" x14ac:dyDescent="0.25">
      <c r="A324" s="4"/>
      <c r="B324"/>
      <c r="C324"/>
      <c r="D324"/>
      <c r="E324" s="28"/>
      <c r="M324" s="7"/>
    </row>
    <row r="325" spans="1:13" ht="15" customHeight="1" x14ac:dyDescent="0.25">
      <c r="A325" s="4"/>
      <c r="B325"/>
      <c r="C325"/>
      <c r="D325"/>
      <c r="E325" s="28"/>
      <c r="G325" s="12"/>
      <c r="H325" s="12"/>
      <c r="I325" s="12"/>
      <c r="M325" s="7"/>
    </row>
    <row r="326" spans="1:13" ht="15" customHeight="1" x14ac:dyDescent="0.25">
      <c r="A326" s="4"/>
      <c r="B326"/>
      <c r="C326"/>
      <c r="D326"/>
      <c r="E326" s="28"/>
      <c r="M326" s="7"/>
    </row>
    <row r="327" spans="1:13" ht="15" customHeight="1" x14ac:dyDescent="0.25">
      <c r="B327"/>
      <c r="C327"/>
      <c r="D327"/>
      <c r="E327" s="28"/>
    </row>
    <row r="328" spans="1:13" ht="15" customHeight="1" x14ac:dyDescent="0.25">
      <c r="A328" s="4"/>
      <c r="B328"/>
      <c r="C328"/>
      <c r="D328"/>
      <c r="E328" s="28"/>
      <c r="M328" s="7"/>
    </row>
    <row r="329" spans="1:13" ht="15" customHeight="1" x14ac:dyDescent="0.25">
      <c r="A329" s="4"/>
      <c r="B329"/>
      <c r="C329"/>
      <c r="D329"/>
      <c r="E329" s="28"/>
    </row>
    <row r="330" spans="1:13" ht="15" customHeight="1" x14ac:dyDescent="0.25">
      <c r="A330" s="4"/>
      <c r="B330"/>
      <c r="C330"/>
      <c r="D330"/>
      <c r="E330" s="28"/>
      <c r="M330" s="7"/>
    </row>
    <row r="331" spans="1:13" ht="15" customHeight="1" x14ac:dyDescent="0.25">
      <c r="A331" s="4"/>
      <c r="B331"/>
      <c r="C331"/>
      <c r="D331"/>
      <c r="E331" s="28"/>
    </row>
    <row r="332" spans="1:13" ht="15" customHeight="1" x14ac:dyDescent="0.25">
      <c r="A332" s="4"/>
      <c r="B332"/>
      <c r="C332"/>
      <c r="D332"/>
      <c r="E332" s="28"/>
      <c r="M332" s="7"/>
    </row>
    <row r="333" spans="1:13" ht="15" customHeight="1" x14ac:dyDescent="0.25">
      <c r="A333" s="4"/>
      <c r="B333"/>
      <c r="C333"/>
      <c r="D333"/>
      <c r="E333" s="28"/>
      <c r="M333" s="7"/>
    </row>
    <row r="334" spans="1:13" ht="15" customHeight="1" x14ac:dyDescent="0.25">
      <c r="A334" s="4"/>
      <c r="B334"/>
      <c r="C334"/>
      <c r="D334"/>
      <c r="E334" s="28"/>
    </row>
    <row r="335" spans="1:13" ht="15" customHeight="1" x14ac:dyDescent="0.25">
      <c r="A335" s="4"/>
      <c r="B335"/>
      <c r="C335"/>
      <c r="D335"/>
      <c r="E335" s="28"/>
      <c r="M335" s="7"/>
    </row>
    <row r="336" spans="1:13" ht="15" customHeight="1" x14ac:dyDescent="0.25">
      <c r="B336"/>
      <c r="C336"/>
      <c r="D336"/>
      <c r="E336" s="28"/>
    </row>
    <row r="337" spans="1:13" ht="15" customHeight="1" x14ac:dyDescent="0.25">
      <c r="A337" s="4"/>
      <c r="B337"/>
      <c r="C337"/>
      <c r="D337"/>
      <c r="E337" s="28"/>
    </row>
    <row r="338" spans="1:13" ht="15" customHeight="1" x14ac:dyDescent="0.25">
      <c r="A338" s="4"/>
      <c r="B338"/>
      <c r="C338"/>
      <c r="D338"/>
      <c r="E338" s="28"/>
      <c r="M338" s="7"/>
    </row>
    <row r="339" spans="1:13" ht="15" customHeight="1" x14ac:dyDescent="0.25">
      <c r="B339"/>
      <c r="C339"/>
      <c r="D339"/>
      <c r="E339" s="28"/>
    </row>
    <row r="340" spans="1:13" ht="15" customHeight="1" x14ac:dyDescent="0.25">
      <c r="A340" s="4"/>
      <c r="B340"/>
      <c r="C340"/>
      <c r="D340"/>
      <c r="E340" s="28"/>
      <c r="M340" s="7"/>
    </row>
    <row r="341" spans="1:13" ht="15" customHeight="1" x14ac:dyDescent="0.25">
      <c r="A341" s="4"/>
      <c r="B341"/>
      <c r="C341"/>
      <c r="D341"/>
      <c r="E341" s="28"/>
      <c r="G341" s="19"/>
      <c r="H341" s="19"/>
      <c r="I341" s="19"/>
      <c r="M341" s="7"/>
    </row>
    <row r="342" spans="1:13" ht="15" customHeight="1" x14ac:dyDescent="0.25">
      <c r="A342" s="4"/>
      <c r="B342"/>
      <c r="C342"/>
      <c r="D342"/>
      <c r="E342" s="28"/>
      <c r="G342" s="12"/>
      <c r="H342" s="12"/>
      <c r="I342" s="12"/>
      <c r="M342" s="7"/>
    </row>
    <row r="343" spans="1:13" ht="15" customHeight="1" x14ac:dyDescent="0.25">
      <c r="A343" s="4"/>
      <c r="B343"/>
      <c r="C343"/>
      <c r="D343"/>
      <c r="E343" s="28"/>
      <c r="M343" s="7"/>
    </row>
    <row r="344" spans="1:13" ht="15" customHeight="1" x14ac:dyDescent="0.25">
      <c r="A344" s="4"/>
      <c r="B344"/>
      <c r="C344"/>
      <c r="D344"/>
      <c r="E344" s="28"/>
      <c r="M344" s="7"/>
    </row>
    <row r="345" spans="1:13" ht="15" customHeight="1" x14ac:dyDescent="0.25">
      <c r="A345" s="4"/>
      <c r="B345"/>
      <c r="C345"/>
      <c r="D345"/>
      <c r="E345" s="28"/>
      <c r="M345" s="7"/>
    </row>
    <row r="346" spans="1:13" ht="15" customHeight="1" x14ac:dyDescent="0.25">
      <c r="A346" s="4"/>
      <c r="B346"/>
      <c r="C346"/>
      <c r="D346"/>
      <c r="E346" s="28"/>
      <c r="G346" s="19"/>
      <c r="H346" s="19"/>
      <c r="I346" s="19"/>
      <c r="M346" s="7"/>
    </row>
    <row r="347" spans="1:13" ht="15" customHeight="1" x14ac:dyDescent="0.25">
      <c r="B347"/>
      <c r="C347"/>
      <c r="D347"/>
      <c r="E347" s="28"/>
    </row>
    <row r="348" spans="1:13" ht="15" customHeight="1" x14ac:dyDescent="0.25">
      <c r="A348" s="4"/>
      <c r="B348"/>
      <c r="C348"/>
      <c r="D348"/>
      <c r="E348" s="28"/>
      <c r="M348" s="7"/>
    </row>
    <row r="349" spans="1:13" ht="15" customHeight="1" x14ac:dyDescent="0.25">
      <c r="A349" s="4"/>
      <c r="B349"/>
      <c r="C349"/>
      <c r="D349"/>
      <c r="E349" s="28"/>
      <c r="M349" s="7"/>
    </row>
    <row r="350" spans="1:13" ht="15" customHeight="1" x14ac:dyDescent="0.25">
      <c r="A350" s="4"/>
      <c r="B350"/>
      <c r="C350"/>
      <c r="D350"/>
      <c r="E350" s="28"/>
      <c r="M350" s="7"/>
    </row>
    <row r="351" spans="1:13" ht="15" customHeight="1" x14ac:dyDescent="0.25">
      <c r="B351"/>
      <c r="C351"/>
      <c r="D351"/>
      <c r="E351" s="28"/>
    </row>
    <row r="352" spans="1:13" ht="15" customHeight="1" x14ac:dyDescent="0.25">
      <c r="A352" s="4"/>
      <c r="B352"/>
      <c r="C352"/>
      <c r="D352"/>
      <c r="E352" s="28"/>
      <c r="G352" s="12"/>
      <c r="H352" s="12"/>
      <c r="I352" s="12"/>
      <c r="M352" s="7"/>
    </row>
    <row r="353" spans="1:13" ht="15" customHeight="1" x14ac:dyDescent="0.25">
      <c r="A353" s="4"/>
      <c r="B353"/>
      <c r="C353"/>
      <c r="D353"/>
      <c r="E353" s="28"/>
      <c r="M353" s="7"/>
    </row>
    <row r="354" spans="1:13" ht="15" customHeight="1" x14ac:dyDescent="0.25">
      <c r="A354" s="4"/>
      <c r="B354"/>
      <c r="C354"/>
      <c r="D354"/>
      <c r="E354" s="28"/>
      <c r="M354" s="7"/>
    </row>
    <row r="355" spans="1:13" ht="15" customHeight="1" x14ac:dyDescent="0.25">
      <c r="A355" s="4"/>
      <c r="B355"/>
      <c r="C355"/>
      <c r="D355"/>
      <c r="E355" s="28"/>
    </row>
    <row r="356" spans="1:13" ht="15" customHeight="1" x14ac:dyDescent="0.25">
      <c r="A356" s="4"/>
      <c r="B356"/>
      <c r="C356"/>
      <c r="D356"/>
      <c r="E356" s="28"/>
      <c r="M356" s="7"/>
    </row>
    <row r="357" spans="1:13" ht="15" customHeight="1" x14ac:dyDescent="0.25">
      <c r="A357" s="4"/>
      <c r="B357"/>
      <c r="C357"/>
      <c r="D357"/>
      <c r="E357" s="28"/>
    </row>
    <row r="358" spans="1:13" ht="15" customHeight="1" x14ac:dyDescent="0.25">
      <c r="A358" s="4"/>
      <c r="B358"/>
      <c r="C358"/>
      <c r="D358"/>
      <c r="E358" s="28"/>
    </row>
    <row r="359" spans="1:13" ht="15" customHeight="1" x14ac:dyDescent="0.25">
      <c r="A359" s="4"/>
      <c r="B359"/>
      <c r="C359"/>
      <c r="D359"/>
      <c r="E359" s="28"/>
      <c r="G359" s="19"/>
      <c r="H359" s="19"/>
      <c r="I359" s="19"/>
      <c r="M359" s="7"/>
    </row>
    <row r="360" spans="1:13" ht="15" customHeight="1" x14ac:dyDescent="0.25">
      <c r="A360" s="4"/>
      <c r="B360"/>
      <c r="C360"/>
      <c r="D360"/>
      <c r="E360" s="28"/>
      <c r="M360" s="7"/>
    </row>
    <row r="361" spans="1:13" ht="15" customHeight="1" x14ac:dyDescent="0.25">
      <c r="A361" s="4"/>
      <c r="B361"/>
      <c r="C361"/>
      <c r="D361"/>
      <c r="E361" s="28"/>
      <c r="M361" s="7"/>
    </row>
    <row r="362" spans="1:13" ht="15" customHeight="1" x14ac:dyDescent="0.25">
      <c r="A362" s="4"/>
      <c r="B362"/>
      <c r="C362"/>
      <c r="D362"/>
      <c r="E362" s="28"/>
      <c r="M362" s="7"/>
    </row>
    <row r="363" spans="1:13" ht="15" customHeight="1" x14ac:dyDescent="0.25">
      <c r="A363" s="4"/>
      <c r="B363"/>
      <c r="C363"/>
      <c r="D363"/>
      <c r="E363" s="28"/>
      <c r="G363" s="19"/>
      <c r="H363" s="19"/>
      <c r="I363" s="19"/>
      <c r="M363" s="7"/>
    </row>
    <row r="364" spans="1:13" ht="15" customHeight="1" x14ac:dyDescent="0.25">
      <c r="A364" s="4"/>
      <c r="B364"/>
      <c r="C364"/>
      <c r="D364"/>
      <c r="E364" s="28"/>
      <c r="G364" s="12"/>
      <c r="H364" s="12"/>
      <c r="I364" s="12"/>
      <c r="M364" s="7"/>
    </row>
    <row r="365" spans="1:13" ht="15" customHeight="1" x14ac:dyDescent="0.25">
      <c r="A365" s="4"/>
      <c r="B365"/>
      <c r="C365"/>
      <c r="D365"/>
      <c r="E365" s="28"/>
      <c r="M365" s="7"/>
    </row>
    <row r="366" spans="1:13" ht="15" customHeight="1" x14ac:dyDescent="0.25">
      <c r="A366" s="4"/>
      <c r="B366"/>
      <c r="C366"/>
      <c r="D366"/>
      <c r="E366" s="28"/>
      <c r="M366" s="7"/>
    </row>
    <row r="367" spans="1:13" ht="15" customHeight="1" x14ac:dyDescent="0.25">
      <c r="A367" s="4"/>
      <c r="B367"/>
      <c r="C367"/>
      <c r="D367"/>
      <c r="E367" s="28"/>
      <c r="M367" s="7"/>
    </row>
    <row r="368" spans="1:13" ht="15" customHeight="1" x14ac:dyDescent="0.25">
      <c r="A368" s="4"/>
      <c r="B368"/>
      <c r="C368"/>
      <c r="D368"/>
      <c r="E368" s="28"/>
      <c r="M368" s="7"/>
    </row>
    <row r="369" spans="1:13" ht="15" customHeight="1" x14ac:dyDescent="0.25">
      <c r="A369" s="4"/>
      <c r="B369"/>
      <c r="C369"/>
      <c r="D369"/>
      <c r="E369" s="28"/>
      <c r="M369" s="7"/>
    </row>
    <row r="370" spans="1:13" ht="15" customHeight="1" x14ac:dyDescent="0.25">
      <c r="A370" s="4"/>
      <c r="B370"/>
      <c r="C370"/>
      <c r="D370"/>
      <c r="E370" s="28"/>
      <c r="G370" s="12"/>
      <c r="H370" s="12"/>
      <c r="I370" s="12"/>
      <c r="M370" s="7"/>
    </row>
    <row r="371" spans="1:13" ht="15" customHeight="1" x14ac:dyDescent="0.25">
      <c r="A371" s="4"/>
      <c r="B371"/>
      <c r="C371"/>
      <c r="D371"/>
      <c r="E371" s="28"/>
    </row>
    <row r="372" spans="1:13" ht="15" customHeight="1" x14ac:dyDescent="0.25">
      <c r="A372" s="4"/>
      <c r="B372"/>
      <c r="C372"/>
      <c r="D372"/>
      <c r="E372" s="28"/>
      <c r="G372" s="19"/>
      <c r="H372" s="19"/>
      <c r="I372" s="19"/>
      <c r="M372" s="7"/>
    </row>
    <row r="373" spans="1:13" ht="15" customHeight="1" x14ac:dyDescent="0.25">
      <c r="A373" s="4"/>
      <c r="B373"/>
      <c r="C373"/>
      <c r="D373"/>
      <c r="E373" s="28"/>
      <c r="G373" s="19"/>
      <c r="H373" s="19"/>
      <c r="I373" s="19"/>
      <c r="M373" s="7"/>
    </row>
    <row r="374" spans="1:13" ht="15" customHeight="1" x14ac:dyDescent="0.25">
      <c r="B374"/>
      <c r="C374"/>
      <c r="D374"/>
      <c r="E374" s="28"/>
    </row>
    <row r="375" spans="1:13" ht="15" customHeight="1" x14ac:dyDescent="0.25">
      <c r="A375" s="4"/>
      <c r="B375"/>
      <c r="C375"/>
      <c r="D375"/>
      <c r="E375" s="28"/>
      <c r="G375" s="19"/>
      <c r="H375" s="19"/>
      <c r="I375" s="19"/>
      <c r="M375" s="7"/>
    </row>
    <row r="376" spans="1:13" ht="15" customHeight="1" x14ac:dyDescent="0.25">
      <c r="A376" s="4"/>
      <c r="B376"/>
      <c r="C376"/>
      <c r="D376"/>
      <c r="E376" s="28"/>
      <c r="M376" s="7"/>
    </row>
    <row r="377" spans="1:13" ht="15" customHeight="1" x14ac:dyDescent="0.25">
      <c r="A377" s="4"/>
      <c r="B377"/>
      <c r="C377"/>
      <c r="D377"/>
      <c r="E377" s="28"/>
      <c r="M377" s="7"/>
    </row>
    <row r="378" spans="1:13" ht="15" customHeight="1" x14ac:dyDescent="0.25">
      <c r="B378"/>
      <c r="C378"/>
      <c r="D378"/>
      <c r="E378" s="28"/>
    </row>
    <row r="379" spans="1:13" ht="15" customHeight="1" x14ac:dyDescent="0.25">
      <c r="A379" s="4"/>
      <c r="B379"/>
      <c r="C379"/>
      <c r="D379"/>
      <c r="E379" s="28"/>
      <c r="M379" s="7"/>
    </row>
    <row r="380" spans="1:13" ht="15" customHeight="1" x14ac:dyDescent="0.25">
      <c r="A380" s="4"/>
      <c r="B380"/>
      <c r="C380"/>
      <c r="D380"/>
      <c r="E380" s="28"/>
    </row>
    <row r="381" spans="1:13" ht="15" customHeight="1" x14ac:dyDescent="0.25">
      <c r="A381" s="4"/>
      <c r="B381"/>
      <c r="C381"/>
      <c r="D381"/>
      <c r="E381" s="28"/>
      <c r="M381" s="7"/>
    </row>
    <row r="382" spans="1:13" ht="15" customHeight="1" x14ac:dyDescent="0.25">
      <c r="A382" s="4"/>
      <c r="B382"/>
      <c r="C382"/>
      <c r="D382"/>
      <c r="E382" s="28"/>
      <c r="G382" s="19"/>
      <c r="H382" s="19"/>
      <c r="I382" s="19"/>
      <c r="M382" s="7"/>
    </row>
    <row r="383" spans="1:13" ht="15" customHeight="1" x14ac:dyDescent="0.25">
      <c r="A383" s="4"/>
      <c r="B383"/>
      <c r="C383"/>
      <c r="D383"/>
      <c r="E383" s="28"/>
      <c r="G383" s="19"/>
      <c r="H383" s="19"/>
      <c r="I383" s="19"/>
      <c r="M383" s="7"/>
    </row>
    <row r="384" spans="1:13" ht="15" customHeight="1" x14ac:dyDescent="0.25">
      <c r="A384" s="4"/>
      <c r="B384"/>
      <c r="C384"/>
      <c r="D384"/>
      <c r="E384" s="28"/>
      <c r="M384" s="7"/>
    </row>
    <row r="385" spans="1:13" ht="15" customHeight="1" x14ac:dyDescent="0.25">
      <c r="B385"/>
      <c r="C385"/>
      <c r="D385"/>
      <c r="E385" s="28"/>
    </row>
    <row r="386" spans="1:13" ht="15" customHeight="1" x14ac:dyDescent="0.25">
      <c r="A386" s="4"/>
      <c r="B386"/>
      <c r="C386"/>
      <c r="D386"/>
      <c r="E386" s="28"/>
      <c r="M386" s="7"/>
    </row>
    <row r="387" spans="1:13" ht="15" customHeight="1" x14ac:dyDescent="0.25">
      <c r="A387" s="4"/>
      <c r="B387"/>
      <c r="C387"/>
      <c r="D387"/>
      <c r="E387" s="28"/>
      <c r="G387" s="19"/>
      <c r="H387" s="19"/>
      <c r="I387" s="19"/>
      <c r="M387" s="7"/>
    </row>
    <row r="388" spans="1:13" ht="15" customHeight="1" x14ac:dyDescent="0.25">
      <c r="A388" s="4"/>
      <c r="B388"/>
      <c r="C388"/>
      <c r="D388"/>
      <c r="E388" s="28"/>
      <c r="M388" s="7"/>
    </row>
  </sheetData>
  <sortState ref="A6:P297">
    <sortCondition descending="1" ref="P6:P297"/>
    <sortCondition descending="1" ref="N6:N297"/>
    <sortCondition descending="1" ref="M6:M297"/>
    <sortCondition descending="1" ref="O6:O297"/>
    <sortCondition ref="C6:C297"/>
    <sortCondition ref="B6:B297"/>
    <sortCondition descending="1" ref="L6:L297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3"/>
  <sheetViews>
    <sheetView showGridLines="0" tabSelected="1" workbookViewId="0">
      <selection activeCell="W7" sqref="W7"/>
    </sheetView>
  </sheetViews>
  <sheetFormatPr defaultRowHeight="15" customHeight="1" x14ac:dyDescent="0.25"/>
  <cols>
    <col min="1" max="1" width="5.42578125" style="5" customWidth="1"/>
    <col min="2" max="2" width="11.5703125" style="32" customWidth="1"/>
    <col min="3" max="3" width="15.85546875" style="32" customWidth="1"/>
    <col min="4" max="4" width="30" style="7" customWidth="1"/>
    <col min="5" max="5" width="9" style="5" customWidth="1"/>
    <col min="6" max="11" width="3.85546875" style="5" customWidth="1"/>
    <col min="12" max="14" width="3.85546875" style="28" customWidth="1"/>
    <col min="15" max="15" width="5.5703125" style="5" customWidth="1"/>
    <col min="16" max="16" width="7.28515625" style="11" customWidth="1"/>
    <col min="17" max="16384" width="9.140625" style="7"/>
  </cols>
  <sheetData>
    <row r="1" spans="1:16" ht="15" customHeight="1" x14ac:dyDescent="0.25">
      <c r="A1" s="25" t="s">
        <v>0</v>
      </c>
      <c r="C1" s="25"/>
      <c r="D1" s="8"/>
    </row>
    <row r="2" spans="1:16" ht="15" customHeight="1" x14ac:dyDescent="0.25">
      <c r="A2" s="25" t="s">
        <v>318</v>
      </c>
    </row>
    <row r="3" spans="1:16" s="10" customFormat="1" ht="15" customHeight="1" x14ac:dyDescent="0.25">
      <c r="A3" s="33" t="s">
        <v>501</v>
      </c>
      <c r="C3" s="33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61"/>
    </row>
    <row r="5" spans="1:16" s="8" customFormat="1" ht="15" customHeight="1" x14ac:dyDescent="0.25">
      <c r="A5" s="42" t="s">
        <v>700</v>
      </c>
      <c r="B5" s="43" t="s">
        <v>2</v>
      </c>
      <c r="C5" s="43" t="s">
        <v>2</v>
      </c>
      <c r="D5" s="44" t="s">
        <v>3</v>
      </c>
      <c r="E5" s="42" t="s">
        <v>319</v>
      </c>
      <c r="F5" s="42" t="s">
        <v>5</v>
      </c>
      <c r="G5" s="42" t="s">
        <v>6</v>
      </c>
      <c r="H5" s="42" t="s">
        <v>7</v>
      </c>
      <c r="I5" s="42" t="s">
        <v>414</v>
      </c>
      <c r="J5" s="42" t="s">
        <v>415</v>
      </c>
      <c r="K5" s="42" t="s">
        <v>574</v>
      </c>
      <c r="L5" s="42" t="s">
        <v>598</v>
      </c>
      <c r="M5" s="42" t="s">
        <v>627</v>
      </c>
      <c r="N5" s="42" t="s">
        <v>672</v>
      </c>
      <c r="O5" s="42" t="s">
        <v>8</v>
      </c>
      <c r="P5" s="11" t="s">
        <v>659</v>
      </c>
    </row>
    <row r="6" spans="1:16" ht="15" customHeight="1" x14ac:dyDescent="0.25">
      <c r="A6" s="45">
        <v>1</v>
      </c>
      <c r="B6" s="46" t="s">
        <v>322</v>
      </c>
      <c r="C6" s="46" t="s">
        <v>18</v>
      </c>
      <c r="D6" s="47" t="s">
        <v>19</v>
      </c>
      <c r="E6" s="45" t="s">
        <v>323</v>
      </c>
      <c r="F6" s="48">
        <v>98</v>
      </c>
      <c r="G6" s="45">
        <v>99</v>
      </c>
      <c r="H6" s="45">
        <v>99</v>
      </c>
      <c r="I6" s="63">
        <v>100</v>
      </c>
      <c r="J6" s="64">
        <v>100</v>
      </c>
      <c r="K6" s="65">
        <v>100</v>
      </c>
      <c r="L6" s="30">
        <v>96</v>
      </c>
      <c r="M6" s="50"/>
      <c r="N6" s="66">
        <v>100</v>
      </c>
      <c r="O6" s="45">
        <f>SUM(F6:N6)</f>
        <v>792</v>
      </c>
      <c r="P6" s="11">
        <f>O6-96</f>
        <v>696</v>
      </c>
    </row>
    <row r="7" spans="1:16" ht="15" customHeight="1" x14ac:dyDescent="0.25">
      <c r="A7" s="45">
        <v>2</v>
      </c>
      <c r="B7" s="46" t="s">
        <v>320</v>
      </c>
      <c r="C7" s="46" t="s">
        <v>286</v>
      </c>
      <c r="D7" s="47" t="s">
        <v>19</v>
      </c>
      <c r="E7" s="45" t="s">
        <v>321</v>
      </c>
      <c r="F7" s="62">
        <v>100</v>
      </c>
      <c r="G7" s="63">
        <v>100</v>
      </c>
      <c r="H7" s="63">
        <v>100</v>
      </c>
      <c r="I7" s="45">
        <v>97</v>
      </c>
      <c r="J7" s="49">
        <v>99</v>
      </c>
      <c r="K7" s="45"/>
      <c r="L7" s="30">
        <v>99</v>
      </c>
      <c r="M7" s="45">
        <v>98</v>
      </c>
      <c r="N7" s="28">
        <v>98</v>
      </c>
      <c r="O7" s="45">
        <f>SUM(F7:N7)</f>
        <v>791</v>
      </c>
      <c r="P7" s="11">
        <f>O7-97</f>
        <v>694</v>
      </c>
    </row>
    <row r="8" spans="1:16" ht="15" customHeight="1" x14ac:dyDescent="0.25">
      <c r="A8" s="45">
        <v>3</v>
      </c>
      <c r="B8" s="46" t="s">
        <v>20</v>
      </c>
      <c r="C8" s="46" t="s">
        <v>33</v>
      </c>
      <c r="D8" s="47" t="s">
        <v>19</v>
      </c>
      <c r="E8" s="45" t="s">
        <v>321</v>
      </c>
      <c r="F8" s="48">
        <v>97</v>
      </c>
      <c r="G8" s="45">
        <v>96</v>
      </c>
      <c r="H8" s="45">
        <v>96</v>
      </c>
      <c r="I8" s="45">
        <v>92</v>
      </c>
      <c r="J8" s="45">
        <v>97</v>
      </c>
      <c r="K8" s="30">
        <v>98</v>
      </c>
      <c r="L8" s="30">
        <v>97</v>
      </c>
      <c r="M8" s="45">
        <v>95</v>
      </c>
      <c r="N8" s="28">
        <v>99</v>
      </c>
      <c r="O8" s="45">
        <f>SUM(F8:N8)</f>
        <v>867</v>
      </c>
      <c r="P8" s="11">
        <f>O8-187</f>
        <v>680</v>
      </c>
    </row>
    <row r="9" spans="1:16" ht="15" customHeight="1" x14ac:dyDescent="0.25">
      <c r="A9" s="45">
        <v>4</v>
      </c>
      <c r="B9" s="46" t="s">
        <v>328</v>
      </c>
      <c r="C9" s="46" t="s">
        <v>49</v>
      </c>
      <c r="D9" s="47" t="s">
        <v>206</v>
      </c>
      <c r="E9" s="45" t="s">
        <v>321</v>
      </c>
      <c r="F9" s="45"/>
      <c r="G9" s="45">
        <v>97</v>
      </c>
      <c r="H9" s="45">
        <v>95</v>
      </c>
      <c r="I9" s="45">
        <v>96</v>
      </c>
      <c r="J9" s="49">
        <v>95</v>
      </c>
      <c r="K9" s="30">
        <v>95</v>
      </c>
      <c r="L9" s="30">
        <v>94</v>
      </c>
      <c r="M9" s="45">
        <v>96</v>
      </c>
      <c r="N9" s="28">
        <v>92</v>
      </c>
      <c r="O9" s="45">
        <f>SUM(F9:N9)</f>
        <v>760</v>
      </c>
      <c r="P9" s="11">
        <f>O9-92</f>
        <v>668</v>
      </c>
    </row>
    <row r="10" spans="1:16" ht="15" customHeight="1" x14ac:dyDescent="0.25">
      <c r="A10" s="45">
        <v>5</v>
      </c>
      <c r="B10" s="46" t="s">
        <v>324</v>
      </c>
      <c r="C10" s="46" t="s">
        <v>18</v>
      </c>
      <c r="D10" s="47" t="s">
        <v>19</v>
      </c>
      <c r="E10" s="45" t="s">
        <v>321</v>
      </c>
      <c r="F10" s="48">
        <v>95</v>
      </c>
      <c r="G10" s="45">
        <v>93</v>
      </c>
      <c r="H10" s="45">
        <v>93</v>
      </c>
      <c r="I10" s="45">
        <v>93</v>
      </c>
      <c r="J10" s="49">
        <v>92</v>
      </c>
      <c r="K10" s="30">
        <v>94</v>
      </c>
      <c r="L10" s="30">
        <v>93</v>
      </c>
      <c r="M10" s="50"/>
      <c r="N10" s="28">
        <v>90</v>
      </c>
      <c r="O10" s="45">
        <f>SUM(F10:N10)</f>
        <v>743</v>
      </c>
      <c r="P10" s="11">
        <f>O10-90</f>
        <v>653</v>
      </c>
    </row>
    <row r="11" spans="1:16" ht="15" customHeight="1" x14ac:dyDescent="0.25">
      <c r="A11" s="45">
        <v>6</v>
      </c>
      <c r="B11" s="46" t="s">
        <v>332</v>
      </c>
      <c r="C11" s="46" t="s">
        <v>68</v>
      </c>
      <c r="D11" s="47" t="s">
        <v>30</v>
      </c>
      <c r="E11" s="45" t="s">
        <v>321</v>
      </c>
      <c r="F11" s="48">
        <v>94</v>
      </c>
      <c r="G11" s="45">
        <v>92</v>
      </c>
      <c r="H11" s="45"/>
      <c r="I11" s="45">
        <v>87</v>
      </c>
      <c r="J11" s="45"/>
      <c r="K11" s="30">
        <v>93</v>
      </c>
      <c r="L11" s="30">
        <v>91</v>
      </c>
      <c r="M11" s="45">
        <v>91</v>
      </c>
      <c r="N11" s="28">
        <v>89</v>
      </c>
      <c r="O11" s="45">
        <f>SUM(F11:N11)</f>
        <v>637</v>
      </c>
      <c r="P11" s="11">
        <f>O11</f>
        <v>637</v>
      </c>
    </row>
    <row r="12" spans="1:16" ht="15" customHeight="1" x14ac:dyDescent="0.25">
      <c r="A12" s="45">
        <v>7</v>
      </c>
      <c r="B12" s="46" t="s">
        <v>23</v>
      </c>
      <c r="C12" s="46" t="s">
        <v>337</v>
      </c>
      <c r="D12" s="47" t="s">
        <v>338</v>
      </c>
      <c r="E12" s="45" t="s">
        <v>323</v>
      </c>
      <c r="F12" s="48">
        <v>88</v>
      </c>
      <c r="G12" s="45">
        <v>85</v>
      </c>
      <c r="H12" s="45"/>
      <c r="I12" s="45"/>
      <c r="J12" s="49">
        <v>89</v>
      </c>
      <c r="K12" s="30">
        <v>85</v>
      </c>
      <c r="L12" s="30">
        <v>90</v>
      </c>
      <c r="M12" s="45">
        <v>93</v>
      </c>
      <c r="N12" s="28">
        <v>86</v>
      </c>
      <c r="O12" s="45">
        <f>SUM(F12:N12)</f>
        <v>616</v>
      </c>
      <c r="P12" s="11">
        <f>O12</f>
        <v>616</v>
      </c>
    </row>
    <row r="13" spans="1:16" ht="15" customHeight="1" x14ac:dyDescent="0.25">
      <c r="A13" s="45">
        <v>8</v>
      </c>
      <c r="B13" s="46" t="s">
        <v>179</v>
      </c>
      <c r="C13" s="46" t="s">
        <v>326</v>
      </c>
      <c r="D13" s="47" t="s">
        <v>19</v>
      </c>
      <c r="E13" s="45" t="s">
        <v>327</v>
      </c>
      <c r="F13" s="48">
        <v>92</v>
      </c>
      <c r="G13" s="45">
        <v>88</v>
      </c>
      <c r="H13" s="45">
        <v>87</v>
      </c>
      <c r="I13" s="45">
        <v>85</v>
      </c>
      <c r="J13" s="49">
        <v>90</v>
      </c>
      <c r="K13" s="30">
        <v>82</v>
      </c>
      <c r="L13" s="30">
        <v>87</v>
      </c>
      <c r="M13" s="45">
        <v>85</v>
      </c>
      <c r="N13" s="28">
        <v>84</v>
      </c>
      <c r="O13" s="45">
        <f>SUM(F13:N13)</f>
        <v>780</v>
      </c>
      <c r="P13" s="11">
        <f>O13-166</f>
        <v>614</v>
      </c>
    </row>
    <row r="14" spans="1:16" ht="15" customHeight="1" x14ac:dyDescent="0.25">
      <c r="A14" s="45">
        <v>9</v>
      </c>
      <c r="B14" s="29" t="s">
        <v>507</v>
      </c>
      <c r="C14" s="29" t="s">
        <v>364</v>
      </c>
      <c r="D14" s="40" t="s">
        <v>106</v>
      </c>
      <c r="E14" s="45" t="s">
        <v>321</v>
      </c>
      <c r="F14" s="48">
        <v>87</v>
      </c>
      <c r="G14" s="45"/>
      <c r="H14" s="45"/>
      <c r="I14" s="45">
        <v>84</v>
      </c>
      <c r="J14" s="49">
        <v>83</v>
      </c>
      <c r="K14" s="30">
        <v>87</v>
      </c>
      <c r="L14" s="30">
        <v>86</v>
      </c>
      <c r="M14" s="45">
        <v>82</v>
      </c>
      <c r="N14" s="28">
        <v>85</v>
      </c>
      <c r="O14" s="45">
        <f>SUM(F14:N14)</f>
        <v>594</v>
      </c>
      <c r="P14" s="11">
        <f>O14</f>
        <v>594</v>
      </c>
    </row>
    <row r="15" spans="1:16" ht="15" customHeight="1" x14ac:dyDescent="0.25">
      <c r="A15" s="45">
        <v>10</v>
      </c>
      <c r="B15" s="46" t="s">
        <v>365</v>
      </c>
      <c r="C15" s="46" t="s">
        <v>217</v>
      </c>
      <c r="D15" s="47" t="s">
        <v>56</v>
      </c>
      <c r="E15" s="45" t="s">
        <v>323</v>
      </c>
      <c r="F15" s="48">
        <v>86</v>
      </c>
      <c r="G15" s="45"/>
      <c r="H15" s="45"/>
      <c r="I15" s="45">
        <v>77</v>
      </c>
      <c r="J15" s="49">
        <v>84</v>
      </c>
      <c r="K15" s="30">
        <v>84</v>
      </c>
      <c r="L15" s="30">
        <v>85</v>
      </c>
      <c r="M15" s="45">
        <v>88</v>
      </c>
      <c r="N15" s="28">
        <v>83</v>
      </c>
      <c r="O15" s="45">
        <f>SUM(F15:N15)</f>
        <v>587</v>
      </c>
      <c r="P15" s="11">
        <f>O15</f>
        <v>587</v>
      </c>
    </row>
    <row r="16" spans="1:16" ht="15" customHeight="1" x14ac:dyDescent="0.25">
      <c r="A16" s="45">
        <v>11</v>
      </c>
      <c r="B16" s="46" t="s">
        <v>328</v>
      </c>
      <c r="C16" s="46" t="s">
        <v>329</v>
      </c>
      <c r="D16" s="47" t="s">
        <v>19</v>
      </c>
      <c r="E16" s="45" t="s">
        <v>323</v>
      </c>
      <c r="F16" s="48">
        <v>93</v>
      </c>
      <c r="G16" s="45">
        <v>76</v>
      </c>
      <c r="H16" s="45">
        <v>84</v>
      </c>
      <c r="I16" s="45">
        <v>82</v>
      </c>
      <c r="J16" s="49">
        <v>86</v>
      </c>
      <c r="K16" s="30">
        <v>83</v>
      </c>
      <c r="L16" s="50"/>
      <c r="M16" s="50"/>
      <c r="N16" s="28">
        <v>80</v>
      </c>
      <c r="O16" s="45">
        <f>SUM(F16:N16)</f>
        <v>584</v>
      </c>
      <c r="P16" s="11">
        <f>O16</f>
        <v>584</v>
      </c>
    </row>
    <row r="17" spans="1:16" ht="15" customHeight="1" x14ac:dyDescent="0.25">
      <c r="A17" s="45">
        <v>12</v>
      </c>
      <c r="B17" s="46" t="s">
        <v>45</v>
      </c>
      <c r="C17" s="46" t="s">
        <v>95</v>
      </c>
      <c r="D17" s="47" t="s">
        <v>96</v>
      </c>
      <c r="E17" s="45" t="s">
        <v>323</v>
      </c>
      <c r="F17" s="48">
        <v>85</v>
      </c>
      <c r="G17" s="45">
        <v>87</v>
      </c>
      <c r="H17" s="45">
        <v>83</v>
      </c>
      <c r="I17" s="45">
        <v>75</v>
      </c>
      <c r="J17" s="45"/>
      <c r="K17" s="30">
        <v>75</v>
      </c>
      <c r="L17" s="50"/>
      <c r="M17" s="45">
        <v>84</v>
      </c>
      <c r="N17" s="28">
        <v>82</v>
      </c>
      <c r="O17" s="45">
        <f>SUM(F17:N17)</f>
        <v>571</v>
      </c>
      <c r="P17" s="11">
        <f>O17</f>
        <v>571</v>
      </c>
    </row>
    <row r="18" spans="1:16" ht="15" customHeight="1" x14ac:dyDescent="0.25">
      <c r="A18" s="45">
        <v>13</v>
      </c>
      <c r="B18" s="46" t="s">
        <v>331</v>
      </c>
      <c r="C18" s="46" t="s">
        <v>109</v>
      </c>
      <c r="D18" s="47" t="s">
        <v>19</v>
      </c>
      <c r="E18" s="45" t="s">
        <v>323</v>
      </c>
      <c r="F18" s="48">
        <v>99</v>
      </c>
      <c r="G18" s="45">
        <v>98</v>
      </c>
      <c r="H18" s="45"/>
      <c r="I18" s="45">
        <v>98</v>
      </c>
      <c r="J18" s="45"/>
      <c r="K18" s="45"/>
      <c r="L18" s="30">
        <v>95</v>
      </c>
      <c r="M18" s="45">
        <v>86</v>
      </c>
      <c r="N18" s="28">
        <v>94</v>
      </c>
      <c r="O18" s="45">
        <f>SUM(F18:N18)</f>
        <v>570</v>
      </c>
      <c r="P18" s="11">
        <f>O18</f>
        <v>570</v>
      </c>
    </row>
    <row r="19" spans="1:16" ht="15" customHeight="1" x14ac:dyDescent="0.25">
      <c r="A19" s="45">
        <v>14</v>
      </c>
      <c r="B19" s="46" t="s">
        <v>45</v>
      </c>
      <c r="C19" s="46" t="s">
        <v>121</v>
      </c>
      <c r="D19" s="47" t="s">
        <v>122</v>
      </c>
      <c r="E19" s="45" t="s">
        <v>327</v>
      </c>
      <c r="F19" s="48">
        <v>80</v>
      </c>
      <c r="G19" s="45">
        <v>84</v>
      </c>
      <c r="H19" s="45">
        <v>81</v>
      </c>
      <c r="I19" s="45">
        <v>80</v>
      </c>
      <c r="J19" s="49">
        <v>82</v>
      </c>
      <c r="K19" s="30">
        <v>71</v>
      </c>
      <c r="L19" s="30">
        <v>82</v>
      </c>
      <c r="M19" s="50"/>
      <c r="N19" s="28">
        <v>74</v>
      </c>
      <c r="O19" s="45">
        <f>SUM(F19:N19)</f>
        <v>634</v>
      </c>
      <c r="P19" s="11">
        <f>O19-71</f>
        <v>563</v>
      </c>
    </row>
    <row r="20" spans="1:16" ht="15" customHeight="1" x14ac:dyDescent="0.25">
      <c r="A20" s="45">
        <v>15</v>
      </c>
      <c r="B20" s="46" t="s">
        <v>325</v>
      </c>
      <c r="C20" s="46" t="s">
        <v>317</v>
      </c>
      <c r="D20" s="47" t="s">
        <v>73</v>
      </c>
      <c r="E20" s="45" t="s">
        <v>323</v>
      </c>
      <c r="F20" s="48">
        <v>90</v>
      </c>
      <c r="G20" s="45">
        <v>91</v>
      </c>
      <c r="H20" s="45">
        <v>89</v>
      </c>
      <c r="I20" s="45"/>
      <c r="J20" s="45"/>
      <c r="K20" s="30">
        <v>86</v>
      </c>
      <c r="L20" s="30">
        <v>92</v>
      </c>
      <c r="M20" s="45">
        <v>92</v>
      </c>
      <c r="O20" s="45">
        <f>SUM(F20:N20)</f>
        <v>540</v>
      </c>
      <c r="P20" s="11">
        <f>O20</f>
        <v>540</v>
      </c>
    </row>
    <row r="21" spans="1:16" ht="15" customHeight="1" x14ac:dyDescent="0.25">
      <c r="A21" s="45">
        <v>16</v>
      </c>
      <c r="B21" s="46" t="s">
        <v>75</v>
      </c>
      <c r="C21" s="46" t="s">
        <v>254</v>
      </c>
      <c r="D21" s="47" t="s">
        <v>19</v>
      </c>
      <c r="E21" s="45" t="s">
        <v>330</v>
      </c>
      <c r="F21" s="48">
        <v>71</v>
      </c>
      <c r="G21" s="45">
        <v>75</v>
      </c>
      <c r="H21" s="45">
        <v>71</v>
      </c>
      <c r="I21" s="45">
        <v>60</v>
      </c>
      <c r="J21" s="49">
        <v>72</v>
      </c>
      <c r="K21" s="30">
        <v>57</v>
      </c>
      <c r="L21" s="30">
        <v>74</v>
      </c>
      <c r="M21" s="45">
        <v>72</v>
      </c>
      <c r="N21" s="28">
        <v>70</v>
      </c>
      <c r="O21" s="45">
        <f>SUM(F21:N21)</f>
        <v>622</v>
      </c>
      <c r="P21" s="11">
        <f>O21-117</f>
        <v>505</v>
      </c>
    </row>
    <row r="22" spans="1:16" ht="15" customHeight="1" x14ac:dyDescent="0.25">
      <c r="A22" s="45">
        <v>17</v>
      </c>
      <c r="B22" s="46" t="s">
        <v>353</v>
      </c>
      <c r="C22" s="46" t="s">
        <v>354</v>
      </c>
      <c r="D22" s="47" t="s">
        <v>106</v>
      </c>
      <c r="E22" s="45" t="s">
        <v>321</v>
      </c>
      <c r="F22" s="45"/>
      <c r="G22" s="45"/>
      <c r="H22" s="45">
        <v>98</v>
      </c>
      <c r="I22" s="45">
        <v>99</v>
      </c>
      <c r="J22" s="45"/>
      <c r="K22" s="45"/>
      <c r="L22" s="65">
        <v>100</v>
      </c>
      <c r="M22" s="63">
        <v>100</v>
      </c>
      <c r="N22" s="28">
        <v>96</v>
      </c>
      <c r="O22" s="45">
        <f>SUM(F22:N22)</f>
        <v>493</v>
      </c>
      <c r="P22" s="11">
        <f>O22</f>
        <v>493</v>
      </c>
    </row>
    <row r="23" spans="1:16" ht="15" customHeight="1" x14ac:dyDescent="0.25">
      <c r="A23" s="45">
        <v>18</v>
      </c>
      <c r="B23" s="46" t="s">
        <v>346</v>
      </c>
      <c r="C23" s="46" t="s">
        <v>326</v>
      </c>
      <c r="D23" s="47" t="s">
        <v>19</v>
      </c>
      <c r="E23" s="45" t="s">
        <v>330</v>
      </c>
      <c r="F23" s="48">
        <v>64</v>
      </c>
      <c r="G23" s="45">
        <v>74</v>
      </c>
      <c r="H23" s="45"/>
      <c r="I23" s="45">
        <v>50</v>
      </c>
      <c r="J23" s="49">
        <v>65</v>
      </c>
      <c r="K23" s="30">
        <v>39</v>
      </c>
      <c r="L23" s="30">
        <v>68</v>
      </c>
      <c r="M23" s="45">
        <v>58</v>
      </c>
      <c r="N23" s="28">
        <v>55</v>
      </c>
      <c r="O23" s="45">
        <f>SUM(F23:N23)</f>
        <v>473</v>
      </c>
      <c r="P23" s="11">
        <f>O23-39</f>
        <v>434</v>
      </c>
    </row>
    <row r="24" spans="1:16" ht="15" customHeight="1" x14ac:dyDescent="0.25">
      <c r="A24" s="45">
        <v>19</v>
      </c>
      <c r="B24" s="46" t="s">
        <v>343</v>
      </c>
      <c r="C24" s="46" t="s">
        <v>344</v>
      </c>
      <c r="D24" s="47" t="s">
        <v>53</v>
      </c>
      <c r="E24" s="45" t="s">
        <v>327</v>
      </c>
      <c r="F24" s="48">
        <v>67</v>
      </c>
      <c r="G24" s="45">
        <v>79</v>
      </c>
      <c r="H24" s="45"/>
      <c r="I24" s="45"/>
      <c r="J24" s="49">
        <v>75</v>
      </c>
      <c r="K24" s="30">
        <v>62</v>
      </c>
      <c r="L24" s="30">
        <v>72</v>
      </c>
      <c r="M24" s="45">
        <v>69</v>
      </c>
      <c r="O24" s="45">
        <f>SUM(F24:N24)</f>
        <v>424</v>
      </c>
      <c r="P24" s="11">
        <f>O24</f>
        <v>424</v>
      </c>
    </row>
    <row r="25" spans="1:16" ht="15" customHeight="1" x14ac:dyDescent="0.25">
      <c r="A25" s="45">
        <v>20</v>
      </c>
      <c r="B25" s="46" t="s">
        <v>380</v>
      </c>
      <c r="C25" s="46" t="s">
        <v>52</v>
      </c>
      <c r="D25" s="47" t="s">
        <v>53</v>
      </c>
      <c r="E25" s="45" t="s">
        <v>323</v>
      </c>
      <c r="F25" s="45"/>
      <c r="G25" s="45">
        <v>78</v>
      </c>
      <c r="H25" s="45"/>
      <c r="I25" s="45">
        <v>64</v>
      </c>
      <c r="J25" s="49">
        <v>71</v>
      </c>
      <c r="K25" s="30">
        <v>64</v>
      </c>
      <c r="L25" s="30">
        <v>77</v>
      </c>
      <c r="M25" s="50"/>
      <c r="N25" s="28">
        <v>69</v>
      </c>
      <c r="O25" s="45">
        <f>SUM(F25:N25)</f>
        <v>423</v>
      </c>
      <c r="P25" s="11">
        <f>O25</f>
        <v>423</v>
      </c>
    </row>
    <row r="26" spans="1:16" ht="15" customHeight="1" x14ac:dyDescent="0.25">
      <c r="A26" s="45">
        <v>21</v>
      </c>
      <c r="B26" s="46" t="s">
        <v>348</v>
      </c>
      <c r="C26" s="46" t="s">
        <v>140</v>
      </c>
      <c r="D26" s="47" t="s">
        <v>53</v>
      </c>
      <c r="E26" s="45" t="s">
        <v>330</v>
      </c>
      <c r="F26" s="45"/>
      <c r="G26" s="45">
        <v>68</v>
      </c>
      <c r="H26" s="45">
        <v>64</v>
      </c>
      <c r="I26" s="45">
        <v>41</v>
      </c>
      <c r="J26" s="49">
        <v>58</v>
      </c>
      <c r="K26" s="30">
        <v>32</v>
      </c>
      <c r="L26" s="30">
        <v>65</v>
      </c>
      <c r="M26" s="45">
        <v>57</v>
      </c>
      <c r="N26" s="28">
        <v>67</v>
      </c>
      <c r="O26" s="45">
        <f>SUM(F26:N26)</f>
        <v>452</v>
      </c>
      <c r="P26" s="11">
        <f>O26-32</f>
        <v>420</v>
      </c>
    </row>
    <row r="27" spans="1:16" ht="15" customHeight="1" x14ac:dyDescent="0.25">
      <c r="A27" s="45">
        <v>22</v>
      </c>
      <c r="B27" s="46" t="s">
        <v>250</v>
      </c>
      <c r="C27" s="46" t="s">
        <v>105</v>
      </c>
      <c r="D27" s="47" t="s">
        <v>106</v>
      </c>
      <c r="E27" s="45" t="s">
        <v>330</v>
      </c>
      <c r="F27" s="48">
        <v>56</v>
      </c>
      <c r="G27" s="45">
        <v>71</v>
      </c>
      <c r="H27" s="45">
        <v>65</v>
      </c>
      <c r="I27" s="45">
        <v>46</v>
      </c>
      <c r="J27" s="49">
        <v>59</v>
      </c>
      <c r="K27" s="30">
        <v>36</v>
      </c>
      <c r="L27" s="50"/>
      <c r="M27" s="45">
        <v>55</v>
      </c>
      <c r="N27" s="28">
        <v>58</v>
      </c>
      <c r="O27" s="45">
        <f>SUM(F27:N27)</f>
        <v>446</v>
      </c>
      <c r="P27" s="11">
        <f>O27-36</f>
        <v>410</v>
      </c>
    </row>
    <row r="28" spans="1:16" ht="15" customHeight="1" x14ac:dyDescent="0.25">
      <c r="A28" s="45">
        <v>23</v>
      </c>
      <c r="B28" s="46" t="s">
        <v>121</v>
      </c>
      <c r="C28" s="46" t="s">
        <v>339</v>
      </c>
      <c r="D28" s="47" t="s">
        <v>252</v>
      </c>
      <c r="E28" s="45" t="s">
        <v>323</v>
      </c>
      <c r="F28" s="48">
        <v>84</v>
      </c>
      <c r="G28" s="45"/>
      <c r="H28" s="45">
        <v>82</v>
      </c>
      <c r="I28" s="45">
        <v>78</v>
      </c>
      <c r="J28" s="45"/>
      <c r="K28" s="30">
        <v>77</v>
      </c>
      <c r="L28" s="30">
        <v>83</v>
      </c>
      <c r="M28" s="50"/>
      <c r="O28" s="45">
        <f>SUM(F28:N28)</f>
        <v>404</v>
      </c>
      <c r="P28" s="11">
        <f>O28</f>
        <v>404</v>
      </c>
    </row>
    <row r="29" spans="1:16" ht="15" customHeight="1" x14ac:dyDescent="0.25">
      <c r="A29" s="45">
        <v>24</v>
      </c>
      <c r="B29" s="46" t="s">
        <v>355</v>
      </c>
      <c r="C29" s="46" t="s">
        <v>356</v>
      </c>
      <c r="D29" s="47" t="s">
        <v>252</v>
      </c>
      <c r="E29" s="45" t="s">
        <v>321</v>
      </c>
      <c r="F29" s="45"/>
      <c r="G29" s="45"/>
      <c r="H29" s="45">
        <v>97</v>
      </c>
      <c r="I29" s="45"/>
      <c r="J29" s="49">
        <v>98</v>
      </c>
      <c r="K29" s="30">
        <v>99</v>
      </c>
      <c r="L29" s="50"/>
      <c r="M29" s="50"/>
      <c r="N29" s="28">
        <v>91</v>
      </c>
      <c r="O29" s="45">
        <f>SUM(F29:N29)</f>
        <v>385</v>
      </c>
      <c r="P29" s="11">
        <f>O29</f>
        <v>385</v>
      </c>
    </row>
    <row r="30" spans="1:16" ht="15" customHeight="1" x14ac:dyDescent="0.25">
      <c r="A30" s="45">
        <v>25</v>
      </c>
      <c r="B30" s="46" t="s">
        <v>345</v>
      </c>
      <c r="C30" s="46" t="s">
        <v>105</v>
      </c>
      <c r="D30" s="47" t="s">
        <v>106</v>
      </c>
      <c r="E30" s="45" t="s">
        <v>330</v>
      </c>
      <c r="F30" s="48">
        <v>53</v>
      </c>
      <c r="G30" s="45">
        <v>66</v>
      </c>
      <c r="H30" s="45"/>
      <c r="I30" s="45">
        <v>42</v>
      </c>
      <c r="J30" s="49">
        <v>56</v>
      </c>
      <c r="K30" s="30">
        <v>29</v>
      </c>
      <c r="L30" s="30">
        <v>64</v>
      </c>
      <c r="M30" s="45">
        <v>49</v>
      </c>
      <c r="N30" s="28">
        <v>54</v>
      </c>
      <c r="O30" s="45">
        <f>SUM(F30:N30)</f>
        <v>413</v>
      </c>
      <c r="P30" s="11">
        <f>O30-29</f>
        <v>384</v>
      </c>
    </row>
    <row r="31" spans="1:16" ht="15" customHeight="1" x14ac:dyDescent="0.25">
      <c r="A31" s="45">
        <v>26</v>
      </c>
      <c r="B31" s="46" t="s">
        <v>358</v>
      </c>
      <c r="C31" s="46" t="s">
        <v>157</v>
      </c>
      <c r="D31" s="47" t="s">
        <v>252</v>
      </c>
      <c r="E31" s="45" t="s">
        <v>323</v>
      </c>
      <c r="F31" s="45"/>
      <c r="G31" s="45"/>
      <c r="H31" s="45">
        <v>94</v>
      </c>
      <c r="I31" s="45"/>
      <c r="J31" s="45"/>
      <c r="K31" s="30">
        <v>97</v>
      </c>
      <c r="L31" s="50"/>
      <c r="M31" s="45">
        <v>97</v>
      </c>
      <c r="N31" s="28">
        <v>93</v>
      </c>
      <c r="O31" s="45">
        <f>SUM(F31:N31)</f>
        <v>381</v>
      </c>
      <c r="P31" s="11">
        <f>O31</f>
        <v>381</v>
      </c>
    </row>
    <row r="32" spans="1:16" ht="15" customHeight="1" x14ac:dyDescent="0.25">
      <c r="A32" s="45">
        <v>27</v>
      </c>
      <c r="B32" s="46" t="s">
        <v>45</v>
      </c>
      <c r="C32" s="46" t="s">
        <v>381</v>
      </c>
      <c r="D32" s="47" t="s">
        <v>252</v>
      </c>
      <c r="E32" s="45" t="s">
        <v>327</v>
      </c>
      <c r="F32" s="48">
        <v>78</v>
      </c>
      <c r="G32" s="45"/>
      <c r="H32" s="45"/>
      <c r="I32" s="45"/>
      <c r="J32" s="45"/>
      <c r="K32" s="30">
        <v>63</v>
      </c>
      <c r="L32" s="30">
        <v>81</v>
      </c>
      <c r="M32" s="45">
        <v>79</v>
      </c>
      <c r="N32" s="28">
        <v>78</v>
      </c>
      <c r="O32" s="45">
        <f>SUM(F32:N32)</f>
        <v>379</v>
      </c>
      <c r="P32" s="11">
        <f>O32</f>
        <v>379</v>
      </c>
    </row>
    <row r="33" spans="1:16" ht="15" customHeight="1" x14ac:dyDescent="0.25">
      <c r="A33" s="45">
        <v>28</v>
      </c>
      <c r="B33" s="46" t="s">
        <v>197</v>
      </c>
      <c r="C33" s="46" t="s">
        <v>173</v>
      </c>
      <c r="D33" s="47" t="s">
        <v>53</v>
      </c>
      <c r="E33" s="45" t="s">
        <v>323</v>
      </c>
      <c r="F33" s="45"/>
      <c r="G33" s="45"/>
      <c r="H33" s="45">
        <v>75</v>
      </c>
      <c r="I33" s="45"/>
      <c r="J33" s="49">
        <v>77</v>
      </c>
      <c r="K33" s="30">
        <v>65</v>
      </c>
      <c r="L33" s="50"/>
      <c r="M33" s="45">
        <v>78</v>
      </c>
      <c r="N33" s="28">
        <v>76</v>
      </c>
      <c r="O33" s="45">
        <f>SUM(F33:N33)</f>
        <v>371</v>
      </c>
      <c r="P33" s="11">
        <f>O33</f>
        <v>371</v>
      </c>
    </row>
    <row r="34" spans="1:16" ht="15" customHeight="1" x14ac:dyDescent="0.25">
      <c r="A34" s="45">
        <v>29</v>
      </c>
      <c r="B34" s="29" t="s">
        <v>141</v>
      </c>
      <c r="C34" s="29" t="s">
        <v>169</v>
      </c>
      <c r="D34" s="40" t="s">
        <v>106</v>
      </c>
      <c r="E34" s="45" t="s">
        <v>321</v>
      </c>
      <c r="F34" s="45"/>
      <c r="G34" s="45"/>
      <c r="H34" s="45"/>
      <c r="I34" s="45">
        <v>91</v>
      </c>
      <c r="J34" s="49">
        <v>94</v>
      </c>
      <c r="K34" s="45"/>
      <c r="L34" s="30">
        <v>89</v>
      </c>
      <c r="M34" s="45">
        <v>94</v>
      </c>
      <c r="O34" s="45">
        <f>SUM(F34:N34)</f>
        <v>368</v>
      </c>
      <c r="P34" s="11">
        <f>O34</f>
        <v>368</v>
      </c>
    </row>
    <row r="35" spans="1:16" ht="15" customHeight="1" x14ac:dyDescent="0.25">
      <c r="A35" s="45">
        <v>30</v>
      </c>
      <c r="B35" s="46" t="s">
        <v>342</v>
      </c>
      <c r="C35" s="46" t="s">
        <v>68</v>
      </c>
      <c r="D35" s="47" t="s">
        <v>30</v>
      </c>
      <c r="E35" s="45" t="s">
        <v>323</v>
      </c>
      <c r="F35" s="48">
        <v>72</v>
      </c>
      <c r="G35" s="45">
        <v>81</v>
      </c>
      <c r="H35" s="45"/>
      <c r="I35" s="45">
        <v>61</v>
      </c>
      <c r="J35" s="45"/>
      <c r="K35" s="45"/>
      <c r="L35" s="30">
        <v>79</v>
      </c>
      <c r="M35" s="50"/>
      <c r="N35" s="28">
        <v>73</v>
      </c>
      <c r="O35" s="45">
        <f>SUM(F35:N35)</f>
        <v>366</v>
      </c>
      <c r="P35" s="11">
        <f>O35</f>
        <v>366</v>
      </c>
    </row>
    <row r="36" spans="1:16" ht="15" customHeight="1" x14ac:dyDescent="0.25">
      <c r="A36" s="45">
        <v>31</v>
      </c>
      <c r="B36" s="46" t="s">
        <v>359</v>
      </c>
      <c r="C36" s="46" t="s">
        <v>356</v>
      </c>
      <c r="D36" s="47" t="s">
        <v>252</v>
      </c>
      <c r="E36" s="45" t="s">
        <v>323</v>
      </c>
      <c r="F36" s="45"/>
      <c r="G36" s="45"/>
      <c r="H36" s="45">
        <v>91</v>
      </c>
      <c r="I36" s="45"/>
      <c r="J36" s="49">
        <v>91</v>
      </c>
      <c r="K36" s="30">
        <v>88</v>
      </c>
      <c r="L36" s="50"/>
      <c r="M36" s="50"/>
      <c r="N36" s="28">
        <v>88</v>
      </c>
      <c r="O36" s="45">
        <f>SUM(F36:N36)</f>
        <v>358</v>
      </c>
      <c r="P36" s="11">
        <f>O36</f>
        <v>358</v>
      </c>
    </row>
    <row r="37" spans="1:16" ht="15" customHeight="1" x14ac:dyDescent="0.25">
      <c r="A37" s="45">
        <v>32</v>
      </c>
      <c r="B37" s="46" t="s">
        <v>345</v>
      </c>
      <c r="C37" s="46" t="s">
        <v>112</v>
      </c>
      <c r="D37" s="47" t="s">
        <v>19</v>
      </c>
      <c r="E37" s="45" t="s">
        <v>323</v>
      </c>
      <c r="F37" s="48">
        <v>65</v>
      </c>
      <c r="G37" s="45">
        <v>77</v>
      </c>
      <c r="H37" s="45"/>
      <c r="I37" s="45">
        <v>59</v>
      </c>
      <c r="J37" s="45"/>
      <c r="K37" s="45"/>
      <c r="L37" s="30">
        <v>76</v>
      </c>
      <c r="M37" s="45">
        <v>75</v>
      </c>
      <c r="O37" s="45">
        <f>SUM(F37:N37)</f>
        <v>352</v>
      </c>
      <c r="P37" s="11">
        <f>O37</f>
        <v>352</v>
      </c>
    </row>
    <row r="38" spans="1:16" ht="15" customHeight="1" x14ac:dyDescent="0.25">
      <c r="A38" s="45">
        <v>33</v>
      </c>
      <c r="B38" s="29" t="s">
        <v>508</v>
      </c>
      <c r="C38" s="29" t="s">
        <v>509</v>
      </c>
      <c r="D38" s="40" t="s">
        <v>510</v>
      </c>
      <c r="E38" s="45" t="s">
        <v>321</v>
      </c>
      <c r="F38" s="45"/>
      <c r="G38" s="45"/>
      <c r="H38" s="45"/>
      <c r="I38" s="45">
        <v>83</v>
      </c>
      <c r="J38" s="49">
        <v>85</v>
      </c>
      <c r="K38" s="45"/>
      <c r="L38" s="30">
        <v>88</v>
      </c>
      <c r="M38" s="45">
        <v>89</v>
      </c>
      <c r="O38" s="45">
        <f>SUM(F38:N38)</f>
        <v>345</v>
      </c>
      <c r="P38" s="11">
        <f>O38</f>
        <v>345</v>
      </c>
    </row>
    <row r="39" spans="1:16" ht="15" customHeight="1" x14ac:dyDescent="0.25">
      <c r="A39" s="45">
        <v>34</v>
      </c>
      <c r="B39" s="41" t="s">
        <v>250</v>
      </c>
      <c r="C39" s="41" t="s">
        <v>535</v>
      </c>
      <c r="D39" s="27"/>
      <c r="E39" s="49" t="s">
        <v>330</v>
      </c>
      <c r="F39" s="45"/>
      <c r="G39" s="45"/>
      <c r="H39" s="45"/>
      <c r="I39" s="45">
        <v>47</v>
      </c>
      <c r="J39" s="49">
        <v>60</v>
      </c>
      <c r="K39" s="30">
        <v>44</v>
      </c>
      <c r="L39" s="30">
        <v>69</v>
      </c>
      <c r="M39" s="45">
        <v>59</v>
      </c>
      <c r="N39" s="28">
        <v>59</v>
      </c>
      <c r="O39" s="45">
        <f>SUM(F39:N39)</f>
        <v>338</v>
      </c>
      <c r="P39" s="11">
        <f>O39</f>
        <v>338</v>
      </c>
    </row>
    <row r="40" spans="1:16" ht="15" customHeight="1" x14ac:dyDescent="0.25">
      <c r="A40" s="45">
        <v>35</v>
      </c>
      <c r="B40" s="46" t="s">
        <v>333</v>
      </c>
      <c r="C40" s="46" t="s">
        <v>88</v>
      </c>
      <c r="D40" s="47" t="s">
        <v>19</v>
      </c>
      <c r="E40" s="45" t="s">
        <v>327</v>
      </c>
      <c r="F40" s="48">
        <v>89</v>
      </c>
      <c r="G40" s="45">
        <v>89</v>
      </c>
      <c r="H40" s="45"/>
      <c r="I40" s="45">
        <v>81</v>
      </c>
      <c r="J40" s="45"/>
      <c r="K40" s="30">
        <v>76</v>
      </c>
      <c r="L40" s="50"/>
      <c r="M40" s="50"/>
      <c r="O40" s="45">
        <f>SUM(F40:N40)</f>
        <v>335</v>
      </c>
      <c r="P40" s="11">
        <f>O40</f>
        <v>335</v>
      </c>
    </row>
    <row r="41" spans="1:16" ht="15" customHeight="1" x14ac:dyDescent="0.25">
      <c r="A41" s="45">
        <v>36</v>
      </c>
      <c r="B41" s="46" t="s">
        <v>382</v>
      </c>
      <c r="C41" s="46" t="s">
        <v>173</v>
      </c>
      <c r="D41" s="47" t="s">
        <v>53</v>
      </c>
      <c r="E41" s="45" t="s">
        <v>323</v>
      </c>
      <c r="F41" s="45"/>
      <c r="G41" s="45"/>
      <c r="H41" s="45">
        <v>76</v>
      </c>
      <c r="I41" s="45"/>
      <c r="J41" s="49">
        <v>81</v>
      </c>
      <c r="K41" s="45"/>
      <c r="L41" s="50"/>
      <c r="M41" s="45">
        <v>74</v>
      </c>
      <c r="N41" s="28">
        <v>68</v>
      </c>
      <c r="O41" s="45">
        <f>SUM(F41:N41)</f>
        <v>299</v>
      </c>
      <c r="P41" s="11">
        <f>O41</f>
        <v>299</v>
      </c>
    </row>
    <row r="42" spans="1:16" ht="15" customHeight="1" x14ac:dyDescent="0.25">
      <c r="A42" s="45">
        <v>37</v>
      </c>
      <c r="B42" s="29" t="s">
        <v>599</v>
      </c>
      <c r="C42" s="29" t="s">
        <v>600</v>
      </c>
      <c r="D42" s="40" t="s">
        <v>601</v>
      </c>
      <c r="E42" s="30" t="s">
        <v>321</v>
      </c>
      <c r="F42" s="45"/>
      <c r="G42" s="45"/>
      <c r="H42" s="45"/>
      <c r="I42" s="45"/>
      <c r="J42" s="45"/>
      <c r="K42" s="45"/>
      <c r="L42" s="30">
        <v>98</v>
      </c>
      <c r="M42" s="45">
        <v>99</v>
      </c>
      <c r="N42" s="28">
        <v>97</v>
      </c>
      <c r="O42" s="45">
        <f>SUM(F42:N42)</f>
        <v>294</v>
      </c>
      <c r="P42" s="11">
        <f>O42</f>
        <v>294</v>
      </c>
    </row>
    <row r="43" spans="1:16" ht="15" customHeight="1" x14ac:dyDescent="0.25">
      <c r="A43" s="45">
        <v>38</v>
      </c>
      <c r="B43" s="46" t="s">
        <v>393</v>
      </c>
      <c r="C43" s="46" t="s">
        <v>394</v>
      </c>
      <c r="D43" s="47" t="s">
        <v>98</v>
      </c>
      <c r="E43" s="45" t="s">
        <v>327</v>
      </c>
      <c r="F43" s="45"/>
      <c r="G43" s="45"/>
      <c r="H43" s="45">
        <v>69</v>
      </c>
      <c r="I43" s="45">
        <v>66</v>
      </c>
      <c r="J43" s="49">
        <v>74</v>
      </c>
      <c r="K43" s="45"/>
      <c r="L43" s="30">
        <v>78</v>
      </c>
      <c r="M43" s="50"/>
      <c r="O43" s="45">
        <f>SUM(F43:N43)</f>
        <v>287</v>
      </c>
      <c r="P43" s="11">
        <f>O43</f>
        <v>287</v>
      </c>
    </row>
    <row r="44" spans="1:16" ht="15" customHeight="1" x14ac:dyDescent="0.25">
      <c r="A44" s="45">
        <v>39</v>
      </c>
      <c r="B44" s="46" t="s">
        <v>352</v>
      </c>
      <c r="C44" s="46" t="s">
        <v>18</v>
      </c>
      <c r="D44" s="47" t="s">
        <v>118</v>
      </c>
      <c r="E44" s="45" t="s">
        <v>327</v>
      </c>
      <c r="F44" s="48">
        <v>60</v>
      </c>
      <c r="G44" s="45">
        <v>70</v>
      </c>
      <c r="H44" s="45"/>
      <c r="I44" s="45">
        <v>49</v>
      </c>
      <c r="J44" s="45"/>
      <c r="K44" s="30">
        <v>38</v>
      </c>
      <c r="L44" s="50"/>
      <c r="M44" s="45">
        <v>60</v>
      </c>
      <c r="O44" s="45">
        <f>SUM(F44:N44)</f>
        <v>277</v>
      </c>
      <c r="P44" s="11">
        <f>O44</f>
        <v>277</v>
      </c>
    </row>
    <row r="45" spans="1:16" ht="15" customHeight="1" x14ac:dyDescent="0.25">
      <c r="A45" s="45">
        <v>40</v>
      </c>
      <c r="B45" s="29" t="s">
        <v>529</v>
      </c>
      <c r="C45" s="29" t="s">
        <v>530</v>
      </c>
      <c r="D45" s="40"/>
      <c r="E45" s="45" t="s">
        <v>321</v>
      </c>
      <c r="F45" s="45"/>
      <c r="G45" s="45"/>
      <c r="H45" s="45"/>
      <c r="I45" s="45">
        <v>56</v>
      </c>
      <c r="J45" s="49">
        <v>70</v>
      </c>
      <c r="K45" s="45"/>
      <c r="L45" s="30">
        <v>75</v>
      </c>
      <c r="M45" s="45">
        <v>73</v>
      </c>
      <c r="O45" s="45">
        <f>SUM(F45:N45)</f>
        <v>274</v>
      </c>
      <c r="P45" s="11">
        <f>O45</f>
        <v>274</v>
      </c>
    </row>
    <row r="46" spans="1:16" ht="15" customHeight="1" x14ac:dyDescent="0.25">
      <c r="A46" s="45">
        <v>41</v>
      </c>
      <c r="B46" s="29" t="s">
        <v>536</v>
      </c>
      <c r="C46" s="29" t="s">
        <v>52</v>
      </c>
      <c r="D46" s="40" t="s">
        <v>53</v>
      </c>
      <c r="E46" s="45" t="s">
        <v>327</v>
      </c>
      <c r="F46" s="45"/>
      <c r="G46" s="45"/>
      <c r="H46" s="45"/>
      <c r="I46" s="45">
        <v>44</v>
      </c>
      <c r="J46" s="49">
        <v>62</v>
      </c>
      <c r="K46" s="30">
        <v>35</v>
      </c>
      <c r="L46" s="30">
        <v>67</v>
      </c>
      <c r="M46" s="50"/>
      <c r="N46" s="28">
        <v>62</v>
      </c>
      <c r="O46" s="45">
        <f>SUM(F46:N46)</f>
        <v>270</v>
      </c>
      <c r="P46" s="11">
        <f>O46</f>
        <v>270</v>
      </c>
    </row>
    <row r="47" spans="1:16" ht="15" customHeight="1" x14ac:dyDescent="0.25">
      <c r="A47" s="45">
        <v>42</v>
      </c>
      <c r="B47" s="29" t="s">
        <v>506</v>
      </c>
      <c r="C47" s="29" t="s">
        <v>429</v>
      </c>
      <c r="D47" s="40"/>
      <c r="E47" s="45" t="s">
        <v>321</v>
      </c>
      <c r="F47" s="45"/>
      <c r="G47" s="45"/>
      <c r="H47" s="45"/>
      <c r="I47" s="45">
        <v>86</v>
      </c>
      <c r="J47" s="49">
        <v>93</v>
      </c>
      <c r="K47" s="45"/>
      <c r="L47" s="50"/>
      <c r="M47" s="45">
        <v>90</v>
      </c>
      <c r="O47" s="45">
        <f>SUM(F47:N47)</f>
        <v>269</v>
      </c>
      <c r="P47" s="11">
        <f>O47</f>
        <v>269</v>
      </c>
    </row>
    <row r="48" spans="1:16" ht="15" customHeight="1" x14ac:dyDescent="0.25">
      <c r="A48" s="45">
        <v>43</v>
      </c>
      <c r="B48" s="46" t="s">
        <v>368</v>
      </c>
      <c r="C48" s="46" t="s">
        <v>218</v>
      </c>
      <c r="D48" s="47" t="s">
        <v>73</v>
      </c>
      <c r="E48" s="45" t="s">
        <v>323</v>
      </c>
      <c r="F48" s="45"/>
      <c r="G48" s="45"/>
      <c r="H48" s="45">
        <v>85</v>
      </c>
      <c r="I48" s="45"/>
      <c r="J48" s="49">
        <v>87</v>
      </c>
      <c r="K48" s="30">
        <v>90</v>
      </c>
      <c r="L48" s="50"/>
      <c r="M48" s="50"/>
      <c r="O48" s="45">
        <f>SUM(F48:N48)</f>
        <v>262</v>
      </c>
      <c r="P48" s="11">
        <f>O48</f>
        <v>262</v>
      </c>
    </row>
    <row r="49" spans="1:16" ht="15" customHeight="1" x14ac:dyDescent="0.25">
      <c r="A49" s="45">
        <v>44</v>
      </c>
      <c r="B49" s="46" t="s">
        <v>366</v>
      </c>
      <c r="C49" s="46" t="s">
        <v>367</v>
      </c>
      <c r="D49" s="47"/>
      <c r="E49" s="45" t="s">
        <v>321</v>
      </c>
      <c r="F49" s="45"/>
      <c r="G49" s="45"/>
      <c r="H49" s="45">
        <v>86</v>
      </c>
      <c r="I49" s="45"/>
      <c r="J49" s="45"/>
      <c r="K49" s="30">
        <v>80</v>
      </c>
      <c r="L49" s="50"/>
      <c r="M49" s="50"/>
      <c r="N49" s="28">
        <v>87</v>
      </c>
      <c r="O49" s="45">
        <f>SUM(F49:N49)</f>
        <v>253</v>
      </c>
      <c r="P49" s="11">
        <f>O49</f>
        <v>253</v>
      </c>
    </row>
    <row r="50" spans="1:16" ht="15" customHeight="1" x14ac:dyDescent="0.25">
      <c r="A50" s="45">
        <v>45</v>
      </c>
      <c r="B50" s="46" t="s">
        <v>374</v>
      </c>
      <c r="C50" s="46" t="s">
        <v>375</v>
      </c>
      <c r="D50" s="47" t="s">
        <v>53</v>
      </c>
      <c r="E50" s="45" t="s">
        <v>327</v>
      </c>
      <c r="F50" s="45"/>
      <c r="G50" s="45">
        <v>82</v>
      </c>
      <c r="H50" s="45"/>
      <c r="I50" s="45">
        <v>73</v>
      </c>
      <c r="J50" s="45"/>
      <c r="K50" s="45"/>
      <c r="L50" s="30">
        <v>84</v>
      </c>
      <c r="M50" s="50"/>
      <c r="O50" s="45">
        <f>SUM(F50:N50)</f>
        <v>239</v>
      </c>
      <c r="P50" s="11">
        <f>O50</f>
        <v>239</v>
      </c>
    </row>
    <row r="51" spans="1:16" ht="15" customHeight="1" x14ac:dyDescent="0.25">
      <c r="A51" s="45">
        <v>46</v>
      </c>
      <c r="B51" s="29" t="s">
        <v>516</v>
      </c>
      <c r="C51" s="29" t="s">
        <v>517</v>
      </c>
      <c r="D51" s="40" t="s">
        <v>36</v>
      </c>
      <c r="E51" s="45" t="s">
        <v>327</v>
      </c>
      <c r="F51" s="45"/>
      <c r="G51" s="45"/>
      <c r="H51" s="45"/>
      <c r="I51" s="45">
        <v>70</v>
      </c>
      <c r="J51" s="45"/>
      <c r="K51" s="30">
        <v>78</v>
      </c>
      <c r="L51" s="50"/>
      <c r="M51" s="45">
        <v>83</v>
      </c>
      <c r="O51" s="45">
        <f>SUM(F51:N51)</f>
        <v>231</v>
      </c>
      <c r="P51" s="11">
        <f>O51</f>
        <v>231</v>
      </c>
    </row>
    <row r="52" spans="1:16" ht="15" customHeight="1" x14ac:dyDescent="0.25">
      <c r="A52" s="45">
        <v>47</v>
      </c>
      <c r="B52" s="46" t="s">
        <v>197</v>
      </c>
      <c r="C52" s="46" t="s">
        <v>347</v>
      </c>
      <c r="D52" s="47" t="s">
        <v>53</v>
      </c>
      <c r="E52" s="45" t="s">
        <v>323</v>
      </c>
      <c r="F52" s="45"/>
      <c r="G52" s="45"/>
      <c r="H52" s="45">
        <v>77</v>
      </c>
      <c r="I52" s="45"/>
      <c r="J52" s="45"/>
      <c r="K52" s="30">
        <v>70</v>
      </c>
      <c r="L52" s="50"/>
      <c r="M52" s="45"/>
      <c r="N52" s="28">
        <v>75</v>
      </c>
      <c r="O52" s="45">
        <f>SUM(F52:N52)</f>
        <v>222</v>
      </c>
      <c r="P52" s="11">
        <f>O52</f>
        <v>222</v>
      </c>
    </row>
    <row r="53" spans="1:16" ht="15" customHeight="1" x14ac:dyDescent="0.25">
      <c r="A53" s="45">
        <v>48</v>
      </c>
      <c r="B53" s="41" t="s">
        <v>45</v>
      </c>
      <c r="C53" s="41" t="s">
        <v>169</v>
      </c>
      <c r="D53" s="27" t="s">
        <v>106</v>
      </c>
      <c r="E53" s="24" t="s">
        <v>327</v>
      </c>
      <c r="F53" s="45"/>
      <c r="G53" s="45"/>
      <c r="H53" s="45"/>
      <c r="I53" s="45"/>
      <c r="J53" s="45"/>
      <c r="K53" s="30">
        <v>55</v>
      </c>
      <c r="L53" s="30">
        <v>73</v>
      </c>
      <c r="M53" s="45">
        <v>71</v>
      </c>
      <c r="O53" s="45">
        <f>SUM(F53:N53)</f>
        <v>199</v>
      </c>
      <c r="P53" s="11">
        <f>O53</f>
        <v>199</v>
      </c>
    </row>
    <row r="54" spans="1:16" ht="15" customHeight="1" x14ac:dyDescent="0.25">
      <c r="A54" s="45">
        <v>49</v>
      </c>
      <c r="B54" s="46" t="s">
        <v>392</v>
      </c>
      <c r="C54" s="46" t="s">
        <v>257</v>
      </c>
      <c r="D54" s="47" t="s">
        <v>53</v>
      </c>
      <c r="E54" s="45" t="s">
        <v>330</v>
      </c>
      <c r="F54" s="45"/>
      <c r="G54" s="45"/>
      <c r="H54" s="45">
        <v>70</v>
      </c>
      <c r="I54" s="45"/>
      <c r="J54" s="45"/>
      <c r="K54" s="30">
        <v>59</v>
      </c>
      <c r="L54" s="50"/>
      <c r="M54" s="45"/>
      <c r="N54" s="28">
        <v>66</v>
      </c>
      <c r="O54" s="45">
        <f>SUM(F54:N54)</f>
        <v>195</v>
      </c>
      <c r="P54" s="11">
        <f>O54</f>
        <v>195</v>
      </c>
    </row>
    <row r="55" spans="1:16" ht="15" customHeight="1" x14ac:dyDescent="0.25">
      <c r="A55" s="45">
        <v>50</v>
      </c>
      <c r="B55" s="46" t="s">
        <v>357</v>
      </c>
      <c r="C55" s="46" t="s">
        <v>413</v>
      </c>
      <c r="D55" s="47" t="s">
        <v>252</v>
      </c>
      <c r="E55" s="45" t="s">
        <v>323</v>
      </c>
      <c r="F55" s="48">
        <v>96</v>
      </c>
      <c r="G55" s="45">
        <v>95</v>
      </c>
      <c r="H55" s="45"/>
      <c r="I55" s="45"/>
      <c r="J55" s="45"/>
      <c r="K55" s="45"/>
      <c r="L55" s="50"/>
      <c r="M55" s="50"/>
      <c r="O55" s="45">
        <f>SUM(F55:N55)</f>
        <v>191</v>
      </c>
      <c r="P55" s="11">
        <f>O55</f>
        <v>191</v>
      </c>
    </row>
    <row r="56" spans="1:16" ht="15" customHeight="1" x14ac:dyDescent="0.25">
      <c r="A56" s="45">
        <v>51</v>
      </c>
      <c r="B56" s="46" t="s">
        <v>250</v>
      </c>
      <c r="C56" s="46" t="s">
        <v>251</v>
      </c>
      <c r="D56" s="47" t="s">
        <v>252</v>
      </c>
      <c r="E56" s="45" t="s">
        <v>321</v>
      </c>
      <c r="F56" s="45"/>
      <c r="G56" s="45">
        <v>94</v>
      </c>
      <c r="H56" s="45"/>
      <c r="I56" s="45"/>
      <c r="J56" s="45"/>
      <c r="K56" s="30">
        <v>96</v>
      </c>
      <c r="L56" s="50"/>
      <c r="M56" s="50"/>
      <c r="O56" s="45">
        <f>SUM(F56:N56)</f>
        <v>190</v>
      </c>
      <c r="P56" s="11">
        <f>O56</f>
        <v>190</v>
      </c>
    </row>
    <row r="57" spans="1:16" ht="15" customHeight="1" x14ac:dyDescent="0.25">
      <c r="A57" s="45">
        <v>52</v>
      </c>
      <c r="B57" s="46" t="s">
        <v>350</v>
      </c>
      <c r="C57" s="46" t="s">
        <v>351</v>
      </c>
      <c r="D57" s="47"/>
      <c r="E57" s="45" t="s">
        <v>330</v>
      </c>
      <c r="F57" s="48">
        <v>58</v>
      </c>
      <c r="G57" s="45">
        <v>72</v>
      </c>
      <c r="H57" s="45"/>
      <c r="I57" s="45"/>
      <c r="J57" s="45"/>
      <c r="K57" s="45"/>
      <c r="L57" s="50"/>
      <c r="M57" s="45"/>
      <c r="N57" s="28">
        <v>56</v>
      </c>
      <c r="O57" s="45">
        <f>SUM(F57:N57)</f>
        <v>186</v>
      </c>
      <c r="P57" s="11">
        <f>O57</f>
        <v>186</v>
      </c>
    </row>
    <row r="58" spans="1:16" ht="15" customHeight="1" x14ac:dyDescent="0.25">
      <c r="A58" s="45">
        <v>53</v>
      </c>
      <c r="B58" s="46" t="s">
        <v>166</v>
      </c>
      <c r="C58" s="46" t="s">
        <v>361</v>
      </c>
      <c r="D58" s="47" t="s">
        <v>53</v>
      </c>
      <c r="E58" s="45" t="s">
        <v>321</v>
      </c>
      <c r="F58" s="45"/>
      <c r="G58" s="45">
        <v>90</v>
      </c>
      <c r="H58" s="45"/>
      <c r="I58" s="45"/>
      <c r="J58" s="45"/>
      <c r="K58" s="30">
        <v>92</v>
      </c>
      <c r="L58" s="50"/>
      <c r="M58" s="50"/>
      <c r="O58" s="45">
        <f>SUM(F58:N58)</f>
        <v>182</v>
      </c>
      <c r="P58" s="11">
        <f>O58</f>
        <v>182</v>
      </c>
    </row>
    <row r="59" spans="1:16" ht="15" customHeight="1" x14ac:dyDescent="0.25">
      <c r="A59" s="45">
        <v>54</v>
      </c>
      <c r="B59" s="46" t="s">
        <v>395</v>
      </c>
      <c r="C59" s="46" t="s">
        <v>396</v>
      </c>
      <c r="D59" s="47"/>
      <c r="E59" s="45" t="s">
        <v>321</v>
      </c>
      <c r="F59" s="45"/>
      <c r="G59" s="45"/>
      <c r="H59" s="45">
        <v>68</v>
      </c>
      <c r="I59" s="45"/>
      <c r="J59" s="45"/>
      <c r="K59" s="30">
        <v>51</v>
      </c>
      <c r="L59" s="50"/>
      <c r="M59" s="45"/>
      <c r="N59" s="28">
        <v>61</v>
      </c>
      <c r="O59" s="45">
        <f>SUM(F59:N59)</f>
        <v>180</v>
      </c>
      <c r="P59" s="11">
        <f>O59</f>
        <v>180</v>
      </c>
    </row>
    <row r="60" spans="1:16" ht="15" customHeight="1" x14ac:dyDescent="0.25">
      <c r="A60" s="45">
        <v>55</v>
      </c>
      <c r="B60" s="46" t="s">
        <v>362</v>
      </c>
      <c r="C60" s="46" t="s">
        <v>363</v>
      </c>
      <c r="D60" s="47"/>
      <c r="E60" s="45" t="s">
        <v>321</v>
      </c>
      <c r="F60" s="45"/>
      <c r="G60" s="45"/>
      <c r="H60" s="45">
        <v>88</v>
      </c>
      <c r="I60" s="45"/>
      <c r="J60" s="45"/>
      <c r="K60" s="30">
        <v>91</v>
      </c>
      <c r="L60" s="50"/>
      <c r="M60" s="50"/>
      <c r="O60" s="45">
        <f>SUM(F60:N60)</f>
        <v>179</v>
      </c>
      <c r="P60" s="11">
        <f>O60</f>
        <v>179</v>
      </c>
    </row>
    <row r="61" spans="1:16" ht="15" customHeight="1" x14ac:dyDescent="0.25">
      <c r="A61" s="45">
        <v>56</v>
      </c>
      <c r="B61" s="29" t="s">
        <v>355</v>
      </c>
      <c r="C61" s="29" t="s">
        <v>503</v>
      </c>
      <c r="D61" s="40" t="s">
        <v>118</v>
      </c>
      <c r="E61" s="45" t="s">
        <v>321</v>
      </c>
      <c r="F61" s="45"/>
      <c r="G61" s="45"/>
      <c r="H61" s="45"/>
      <c r="I61" s="45">
        <v>90</v>
      </c>
      <c r="J61" s="45"/>
      <c r="K61" s="30">
        <v>89</v>
      </c>
      <c r="L61" s="50"/>
      <c r="M61" s="50"/>
      <c r="O61" s="45">
        <f>SUM(F61:N61)</f>
        <v>179</v>
      </c>
      <c r="P61" s="11">
        <f>O61</f>
        <v>179</v>
      </c>
    </row>
    <row r="62" spans="1:16" ht="15" customHeight="1" x14ac:dyDescent="0.25">
      <c r="A62" s="45">
        <v>57</v>
      </c>
      <c r="B62" s="46" t="s">
        <v>334</v>
      </c>
      <c r="C62" s="46" t="s">
        <v>335</v>
      </c>
      <c r="D62" s="47" t="s">
        <v>336</v>
      </c>
      <c r="E62" s="45" t="s">
        <v>321</v>
      </c>
      <c r="F62" s="48">
        <v>91</v>
      </c>
      <c r="G62" s="45">
        <v>86</v>
      </c>
      <c r="H62" s="45"/>
      <c r="I62" s="45"/>
      <c r="J62" s="45"/>
      <c r="K62" s="45"/>
      <c r="L62" s="50"/>
      <c r="M62" s="50"/>
      <c r="O62" s="45">
        <f>SUM(F62:N62)</f>
        <v>177</v>
      </c>
      <c r="P62" s="11">
        <f>O62</f>
        <v>177</v>
      </c>
    </row>
    <row r="63" spans="1:16" ht="15" customHeight="1" x14ac:dyDescent="0.25">
      <c r="A63" s="45">
        <v>58</v>
      </c>
      <c r="B63" s="41" t="s">
        <v>546</v>
      </c>
      <c r="C63" s="41" t="s">
        <v>95</v>
      </c>
      <c r="D63" s="27" t="s">
        <v>96</v>
      </c>
      <c r="E63" s="49" t="s">
        <v>327</v>
      </c>
      <c r="F63" s="45"/>
      <c r="G63" s="45"/>
      <c r="H63" s="45"/>
      <c r="I63" s="45"/>
      <c r="J63" s="49">
        <v>63</v>
      </c>
      <c r="K63" s="30">
        <v>46</v>
      </c>
      <c r="L63" s="50"/>
      <c r="M63" s="45">
        <v>65</v>
      </c>
      <c r="O63" s="45">
        <f>SUM(F63:N63)</f>
        <v>174</v>
      </c>
      <c r="P63" s="11">
        <f>O63</f>
        <v>174</v>
      </c>
    </row>
    <row r="64" spans="1:16" ht="15" customHeight="1" x14ac:dyDescent="0.25">
      <c r="A64" s="45">
        <v>59</v>
      </c>
      <c r="B64" s="41" t="s">
        <v>526</v>
      </c>
      <c r="C64" s="41" t="s">
        <v>480</v>
      </c>
      <c r="D64" s="27" t="s">
        <v>19</v>
      </c>
      <c r="E64" s="49" t="s">
        <v>327</v>
      </c>
      <c r="F64" s="45"/>
      <c r="G64" s="45"/>
      <c r="H64" s="45"/>
      <c r="I64" s="45"/>
      <c r="J64" s="49">
        <v>68</v>
      </c>
      <c r="K64" s="30">
        <v>43</v>
      </c>
      <c r="L64" s="50"/>
      <c r="M64" s="45">
        <v>61</v>
      </c>
      <c r="O64" s="45">
        <f>SUM(F64:N64)</f>
        <v>172</v>
      </c>
      <c r="P64" s="11">
        <f>O64</f>
        <v>172</v>
      </c>
    </row>
    <row r="65" spans="1:16" ht="15" customHeight="1" x14ac:dyDescent="0.25">
      <c r="A65" s="45">
        <v>60</v>
      </c>
      <c r="B65" s="46" t="s">
        <v>340</v>
      </c>
      <c r="C65" s="46" t="s">
        <v>341</v>
      </c>
      <c r="D65" s="47" t="s">
        <v>106</v>
      </c>
      <c r="E65" s="45" t="s">
        <v>323</v>
      </c>
      <c r="F65" s="48">
        <v>81</v>
      </c>
      <c r="G65" s="45"/>
      <c r="H65" s="45">
        <v>78</v>
      </c>
      <c r="I65" s="45"/>
      <c r="J65" s="45"/>
      <c r="K65" s="45"/>
      <c r="L65" s="50"/>
      <c r="M65" s="50"/>
      <c r="O65" s="45">
        <f>SUM(F65:N65)</f>
        <v>159</v>
      </c>
      <c r="P65" s="11">
        <f>O65</f>
        <v>159</v>
      </c>
    </row>
    <row r="66" spans="1:16" ht="15" customHeight="1" x14ac:dyDescent="0.25">
      <c r="A66" s="45">
        <v>61</v>
      </c>
      <c r="B66" s="46" t="s">
        <v>378</v>
      </c>
      <c r="C66" s="46" t="s">
        <v>347</v>
      </c>
      <c r="D66" s="47" t="s">
        <v>53</v>
      </c>
      <c r="E66" s="45" t="s">
        <v>327</v>
      </c>
      <c r="F66" s="45"/>
      <c r="G66" s="45"/>
      <c r="H66" s="45">
        <v>79</v>
      </c>
      <c r="I66" s="45"/>
      <c r="J66" s="45"/>
      <c r="K66" s="45"/>
      <c r="L66" s="50"/>
      <c r="M66" s="45"/>
      <c r="N66" s="28">
        <v>77</v>
      </c>
      <c r="O66" s="45">
        <f>SUM(F66:N66)</f>
        <v>156</v>
      </c>
      <c r="P66" s="11">
        <f>O66</f>
        <v>156</v>
      </c>
    </row>
    <row r="67" spans="1:16" ht="15" customHeight="1" x14ac:dyDescent="0.25">
      <c r="A67" s="45">
        <v>62</v>
      </c>
      <c r="B67" s="46" t="s">
        <v>376</v>
      </c>
      <c r="C67" s="46" t="s">
        <v>377</v>
      </c>
      <c r="D67" s="47" t="s">
        <v>73</v>
      </c>
      <c r="E67" s="45" t="s">
        <v>323</v>
      </c>
      <c r="F67" s="45"/>
      <c r="G67" s="45"/>
      <c r="H67" s="45">
        <v>80</v>
      </c>
      <c r="I67" s="45"/>
      <c r="J67" s="45"/>
      <c r="K67" s="30">
        <v>73</v>
      </c>
      <c r="L67" s="50"/>
      <c r="M67" s="45"/>
      <c r="O67" s="45">
        <f>SUM(F67:N67)</f>
        <v>153</v>
      </c>
      <c r="P67" s="11">
        <f>O67</f>
        <v>153</v>
      </c>
    </row>
    <row r="68" spans="1:16" ht="15" customHeight="1" x14ac:dyDescent="0.25">
      <c r="A68" s="45">
        <v>63</v>
      </c>
      <c r="B68" s="46" t="s">
        <v>412</v>
      </c>
      <c r="C68" s="46" t="s">
        <v>371</v>
      </c>
      <c r="D68" s="47" t="s">
        <v>19</v>
      </c>
      <c r="E68" s="45" t="s">
        <v>330</v>
      </c>
      <c r="F68" s="48">
        <v>52</v>
      </c>
      <c r="G68" s="45"/>
      <c r="H68" s="45"/>
      <c r="I68" s="45">
        <v>43</v>
      </c>
      <c r="J68" s="49">
        <v>54</v>
      </c>
      <c r="K68" s="45"/>
      <c r="L68" s="50"/>
      <c r="M68" s="45"/>
      <c r="O68" s="45">
        <f>SUM(F68:N68)</f>
        <v>149</v>
      </c>
      <c r="P68" s="11">
        <f>O68</f>
        <v>149</v>
      </c>
    </row>
    <row r="69" spans="1:16" ht="15" customHeight="1" x14ac:dyDescent="0.25">
      <c r="A69" s="45">
        <v>64</v>
      </c>
      <c r="B69" s="41" t="s">
        <v>579</v>
      </c>
      <c r="C69" s="41" t="s">
        <v>185</v>
      </c>
      <c r="D69" s="27" t="s">
        <v>53</v>
      </c>
      <c r="E69" s="24" t="s">
        <v>321</v>
      </c>
      <c r="F69" s="45"/>
      <c r="G69" s="45"/>
      <c r="H69" s="45"/>
      <c r="I69" s="45"/>
      <c r="J69" s="45"/>
      <c r="K69" s="30">
        <v>69</v>
      </c>
      <c r="L69" s="30">
        <v>80</v>
      </c>
      <c r="M69" s="45"/>
      <c r="O69" s="45">
        <f>SUM(F69:N69)</f>
        <v>149</v>
      </c>
      <c r="P69" s="11">
        <f>O69</f>
        <v>149</v>
      </c>
    </row>
    <row r="70" spans="1:16" ht="15" customHeight="1" x14ac:dyDescent="0.25">
      <c r="A70" s="45">
        <v>65</v>
      </c>
      <c r="B70" s="41" t="s">
        <v>103</v>
      </c>
      <c r="C70" s="41" t="s">
        <v>503</v>
      </c>
      <c r="D70" s="27" t="s">
        <v>118</v>
      </c>
      <c r="E70" s="24" t="s">
        <v>323</v>
      </c>
      <c r="F70" s="45"/>
      <c r="G70" s="45"/>
      <c r="H70" s="45"/>
      <c r="I70" s="45">
        <v>72</v>
      </c>
      <c r="J70" s="45"/>
      <c r="K70" s="30">
        <v>74</v>
      </c>
      <c r="L70" s="50"/>
      <c r="M70" s="45"/>
      <c r="O70" s="45">
        <f>SUM(F70:N70)</f>
        <v>146</v>
      </c>
      <c r="P70" s="11">
        <f>O70</f>
        <v>146</v>
      </c>
    </row>
    <row r="71" spans="1:16" ht="15" customHeight="1" x14ac:dyDescent="0.25">
      <c r="A71" s="45">
        <v>66</v>
      </c>
      <c r="B71" s="46" t="s">
        <v>370</v>
      </c>
      <c r="C71" s="46" t="s">
        <v>302</v>
      </c>
      <c r="D71" s="47" t="s">
        <v>53</v>
      </c>
      <c r="E71" s="45" t="s">
        <v>330</v>
      </c>
      <c r="F71" s="45"/>
      <c r="G71" s="45"/>
      <c r="H71" s="45">
        <v>72</v>
      </c>
      <c r="I71" s="45"/>
      <c r="J71" s="45"/>
      <c r="K71" s="45"/>
      <c r="L71" s="50"/>
      <c r="M71" s="45"/>
      <c r="N71" s="28">
        <v>72</v>
      </c>
      <c r="O71" s="45">
        <f>SUM(F71:N71)</f>
        <v>144</v>
      </c>
      <c r="P71" s="11">
        <f>O71</f>
        <v>144</v>
      </c>
    </row>
    <row r="72" spans="1:16" ht="15" customHeight="1" x14ac:dyDescent="0.25">
      <c r="A72" s="45">
        <v>67</v>
      </c>
      <c r="B72" s="46" t="s">
        <v>130</v>
      </c>
      <c r="C72" s="46" t="s">
        <v>363</v>
      </c>
      <c r="D72" s="47" t="s">
        <v>53</v>
      </c>
      <c r="E72" s="45" t="s">
        <v>330</v>
      </c>
      <c r="F72" s="45"/>
      <c r="G72" s="45"/>
      <c r="H72" s="45">
        <v>63</v>
      </c>
      <c r="I72" s="45"/>
      <c r="J72" s="45"/>
      <c r="K72" s="30">
        <v>28</v>
      </c>
      <c r="L72" s="50"/>
      <c r="M72" s="45"/>
      <c r="N72" s="28">
        <v>53</v>
      </c>
      <c r="O72" s="45">
        <f>SUM(F72:N72)</f>
        <v>144</v>
      </c>
      <c r="P72" s="11">
        <f>O72</f>
        <v>144</v>
      </c>
    </row>
    <row r="73" spans="1:16" ht="15" customHeight="1" x14ac:dyDescent="0.25">
      <c r="A73" s="45">
        <v>68</v>
      </c>
      <c r="B73" s="29" t="s">
        <v>520</v>
      </c>
      <c r="C73" s="29" t="s">
        <v>521</v>
      </c>
      <c r="D73" s="40" t="s">
        <v>522</v>
      </c>
      <c r="E73" s="45" t="s">
        <v>327</v>
      </c>
      <c r="F73" s="45"/>
      <c r="G73" s="45"/>
      <c r="H73" s="45"/>
      <c r="I73" s="45">
        <v>65</v>
      </c>
      <c r="J73" s="45"/>
      <c r="K73" s="45"/>
      <c r="L73" s="50"/>
      <c r="M73" s="45">
        <v>76</v>
      </c>
      <c r="O73" s="45">
        <f>SUM(F73:N73)</f>
        <v>141</v>
      </c>
      <c r="P73" s="11">
        <f>O73</f>
        <v>141</v>
      </c>
    </row>
    <row r="74" spans="1:16" ht="15" customHeight="1" x14ac:dyDescent="0.25">
      <c r="A74" s="45">
        <v>69</v>
      </c>
      <c r="B74" s="46" t="s">
        <v>384</v>
      </c>
      <c r="C74" s="46" t="s">
        <v>385</v>
      </c>
      <c r="D74" s="47" t="s">
        <v>386</v>
      </c>
      <c r="E74" s="45" t="s">
        <v>321</v>
      </c>
      <c r="F74" s="48">
        <v>75</v>
      </c>
      <c r="G74" s="45"/>
      <c r="H74" s="45"/>
      <c r="I74" s="45"/>
      <c r="J74" s="45"/>
      <c r="K74" s="30">
        <v>66</v>
      </c>
      <c r="L74" s="50"/>
      <c r="M74" s="45"/>
      <c r="O74" s="45">
        <f>SUM(F74:N74)</f>
        <v>141</v>
      </c>
      <c r="P74" s="11">
        <f>O74</f>
        <v>141</v>
      </c>
    </row>
    <row r="75" spans="1:16" ht="15" customHeight="1" x14ac:dyDescent="0.25">
      <c r="A75" s="45">
        <v>70</v>
      </c>
      <c r="B75" s="29" t="s">
        <v>518</v>
      </c>
      <c r="C75" s="29" t="s">
        <v>432</v>
      </c>
      <c r="D75" s="40" t="s">
        <v>436</v>
      </c>
      <c r="E75" s="45" t="s">
        <v>321</v>
      </c>
      <c r="F75" s="45"/>
      <c r="G75" s="45"/>
      <c r="H75" s="45"/>
      <c r="I75" s="45">
        <v>69</v>
      </c>
      <c r="J75" s="45"/>
      <c r="K75" s="45"/>
      <c r="L75" s="50"/>
      <c r="M75" s="45">
        <v>70</v>
      </c>
      <c r="O75" s="45">
        <f>SUM(F75:N75)</f>
        <v>139</v>
      </c>
      <c r="P75" s="11">
        <f>O75</f>
        <v>139</v>
      </c>
    </row>
    <row r="76" spans="1:16" ht="15" customHeight="1" x14ac:dyDescent="0.25">
      <c r="A76" s="45">
        <v>71</v>
      </c>
      <c r="B76" s="46" t="s">
        <v>380</v>
      </c>
      <c r="C76" s="46" t="s">
        <v>377</v>
      </c>
      <c r="D76" s="47" t="s">
        <v>73</v>
      </c>
      <c r="E76" s="45" t="s">
        <v>323</v>
      </c>
      <c r="F76" s="45"/>
      <c r="G76" s="45"/>
      <c r="H76" s="45">
        <v>74</v>
      </c>
      <c r="I76" s="45"/>
      <c r="J76" s="45"/>
      <c r="K76" s="30">
        <v>61</v>
      </c>
      <c r="L76" s="50"/>
      <c r="M76" s="45"/>
      <c r="O76" s="45">
        <f>SUM(F76:N76)</f>
        <v>135</v>
      </c>
      <c r="P76" s="11">
        <f>O76</f>
        <v>135</v>
      </c>
    </row>
    <row r="77" spans="1:16" ht="15" customHeight="1" x14ac:dyDescent="0.25">
      <c r="A77" s="45">
        <v>72</v>
      </c>
      <c r="B77" s="52" t="s">
        <v>23</v>
      </c>
      <c r="C77" s="52" t="s">
        <v>663</v>
      </c>
      <c r="D77" s="51" t="s">
        <v>636</v>
      </c>
      <c r="E77" s="51" t="s">
        <v>327</v>
      </c>
      <c r="F77" s="45"/>
      <c r="G77" s="45"/>
      <c r="H77" s="45"/>
      <c r="I77" s="45"/>
      <c r="J77" s="45"/>
      <c r="K77" s="45"/>
      <c r="L77" s="50"/>
      <c r="M77" s="45">
        <v>68</v>
      </c>
      <c r="N77" s="28">
        <v>64</v>
      </c>
      <c r="O77" s="45">
        <f>SUM(F77:N77)</f>
        <v>132</v>
      </c>
      <c r="P77" s="11">
        <f>O77</f>
        <v>132</v>
      </c>
    </row>
    <row r="78" spans="1:16" ht="15" customHeight="1" x14ac:dyDescent="0.25">
      <c r="A78" s="45">
        <v>73</v>
      </c>
      <c r="B78" s="41" t="s">
        <v>376</v>
      </c>
      <c r="C78" s="41" t="s">
        <v>461</v>
      </c>
      <c r="D78" s="27"/>
      <c r="E78" s="49" t="s">
        <v>323</v>
      </c>
      <c r="F78" s="45"/>
      <c r="G78" s="45"/>
      <c r="H78" s="45"/>
      <c r="I78" s="45"/>
      <c r="J78" s="49">
        <v>66</v>
      </c>
      <c r="K78" s="45"/>
      <c r="L78" s="50"/>
      <c r="M78" s="45">
        <v>66</v>
      </c>
      <c r="O78" s="45">
        <f>SUM(F78:N78)</f>
        <v>132</v>
      </c>
      <c r="P78" s="11">
        <f>O78</f>
        <v>132</v>
      </c>
    </row>
    <row r="79" spans="1:16" ht="15" customHeight="1" x14ac:dyDescent="0.25">
      <c r="A79" s="45">
        <v>74</v>
      </c>
      <c r="B79" s="46" t="s">
        <v>130</v>
      </c>
      <c r="C79" s="46" t="s">
        <v>347</v>
      </c>
      <c r="D79" s="47" t="s">
        <v>252</v>
      </c>
      <c r="E79" s="45" t="s">
        <v>330</v>
      </c>
      <c r="F79" s="48">
        <v>59</v>
      </c>
      <c r="G79" s="45">
        <v>73</v>
      </c>
      <c r="H79" s="45"/>
      <c r="I79" s="45"/>
      <c r="J79" s="45"/>
      <c r="K79" s="45"/>
      <c r="L79" s="50"/>
      <c r="M79" s="45"/>
      <c r="O79" s="45">
        <f>SUM(F79:N79)</f>
        <v>132</v>
      </c>
      <c r="P79" s="11">
        <f>O79</f>
        <v>132</v>
      </c>
    </row>
    <row r="80" spans="1:16" ht="15" customHeight="1" x14ac:dyDescent="0.25">
      <c r="A80" s="45">
        <v>75</v>
      </c>
      <c r="B80" s="46" t="s">
        <v>349</v>
      </c>
      <c r="C80" s="46" t="s">
        <v>186</v>
      </c>
      <c r="D80" s="47" t="s">
        <v>336</v>
      </c>
      <c r="E80" s="45" t="s">
        <v>330</v>
      </c>
      <c r="F80" s="48">
        <v>62</v>
      </c>
      <c r="G80" s="45">
        <v>69</v>
      </c>
      <c r="H80" s="45"/>
      <c r="I80" s="45"/>
      <c r="J80" s="45"/>
      <c r="K80" s="45"/>
      <c r="L80" s="50"/>
      <c r="M80" s="45"/>
      <c r="O80" s="45">
        <f>SUM(F80:N80)</f>
        <v>131</v>
      </c>
      <c r="P80" s="11">
        <f>O80</f>
        <v>131</v>
      </c>
    </row>
    <row r="81" spans="1:16" ht="15" customHeight="1" x14ac:dyDescent="0.25">
      <c r="A81" s="45">
        <v>76</v>
      </c>
      <c r="B81" s="29" t="s">
        <v>23</v>
      </c>
      <c r="C81" s="29" t="s">
        <v>537</v>
      </c>
      <c r="D81" s="40" t="s">
        <v>25</v>
      </c>
      <c r="E81" s="45" t="s">
        <v>330</v>
      </c>
      <c r="F81" s="45"/>
      <c r="G81" s="45"/>
      <c r="H81" s="45"/>
      <c r="I81" s="45">
        <v>40</v>
      </c>
      <c r="J81" s="49">
        <v>55</v>
      </c>
      <c r="K81" s="30">
        <v>30</v>
      </c>
      <c r="L81" s="50"/>
      <c r="M81" s="45"/>
      <c r="O81" s="45">
        <f>SUM(F81:N81)</f>
        <v>125</v>
      </c>
      <c r="P81" s="11">
        <f>O81</f>
        <v>125</v>
      </c>
    </row>
    <row r="82" spans="1:16" ht="15" customHeight="1" x14ac:dyDescent="0.25">
      <c r="A82" s="45">
        <v>77</v>
      </c>
      <c r="B82" s="29" t="s">
        <v>392</v>
      </c>
      <c r="C82" s="29" t="s">
        <v>116</v>
      </c>
      <c r="D82" s="40" t="s">
        <v>36</v>
      </c>
      <c r="E82" s="45" t="s">
        <v>330</v>
      </c>
      <c r="F82" s="45"/>
      <c r="G82" s="45"/>
      <c r="H82" s="45"/>
      <c r="I82" s="45">
        <v>48</v>
      </c>
      <c r="J82" s="45"/>
      <c r="K82" s="45"/>
      <c r="L82" s="50"/>
      <c r="M82" s="45">
        <v>63</v>
      </c>
      <c r="O82" s="45">
        <f>SUM(F82:N82)</f>
        <v>111</v>
      </c>
      <c r="P82" s="11">
        <f>O82</f>
        <v>111</v>
      </c>
    </row>
    <row r="83" spans="1:16" ht="15" customHeight="1" x14ac:dyDescent="0.25">
      <c r="A83" s="45">
        <v>78</v>
      </c>
      <c r="B83" s="41" t="s">
        <v>548</v>
      </c>
      <c r="C83" s="41" t="s">
        <v>461</v>
      </c>
      <c r="D83" s="27"/>
      <c r="E83" s="49" t="s">
        <v>330</v>
      </c>
      <c r="F83" s="45"/>
      <c r="G83" s="45"/>
      <c r="H83" s="45"/>
      <c r="I83" s="45"/>
      <c r="J83" s="49">
        <v>57</v>
      </c>
      <c r="K83" s="45"/>
      <c r="L83" s="50"/>
      <c r="M83" s="45">
        <v>51</v>
      </c>
      <c r="O83" s="45">
        <f>SUM(F83:N83)</f>
        <v>108</v>
      </c>
      <c r="P83" s="11">
        <f>O83</f>
        <v>108</v>
      </c>
    </row>
    <row r="84" spans="1:16" ht="15" customHeight="1" x14ac:dyDescent="0.25">
      <c r="A84" s="45">
        <v>79</v>
      </c>
      <c r="B84" s="41" t="s">
        <v>250</v>
      </c>
      <c r="C84" s="41" t="s">
        <v>121</v>
      </c>
      <c r="D84" s="27" t="s">
        <v>122</v>
      </c>
      <c r="E84" s="49" t="s">
        <v>31</v>
      </c>
      <c r="F84" s="45"/>
      <c r="G84" s="45"/>
      <c r="H84" s="45"/>
      <c r="I84" s="45"/>
      <c r="J84" s="49">
        <v>53</v>
      </c>
      <c r="K84" s="45"/>
      <c r="L84" s="50"/>
      <c r="M84" s="45"/>
      <c r="N84" s="28">
        <v>51</v>
      </c>
      <c r="O84" s="45">
        <f>SUM(F84:N84)</f>
        <v>104</v>
      </c>
      <c r="P84" s="11">
        <f>O84</f>
        <v>104</v>
      </c>
    </row>
    <row r="85" spans="1:16" ht="15" customHeight="1" x14ac:dyDescent="0.25">
      <c r="A85" s="45">
        <v>80</v>
      </c>
      <c r="B85" s="41" t="s">
        <v>592</v>
      </c>
      <c r="C85" s="41" t="s">
        <v>184</v>
      </c>
      <c r="D85" s="27" t="s">
        <v>53</v>
      </c>
      <c r="E85" s="24" t="s">
        <v>330</v>
      </c>
      <c r="F85" s="45"/>
      <c r="G85" s="45"/>
      <c r="H85" s="45"/>
      <c r="I85" s="45"/>
      <c r="J85" s="45"/>
      <c r="K85" s="30">
        <v>42</v>
      </c>
      <c r="L85" s="50"/>
      <c r="M85" s="45"/>
      <c r="N85" s="28">
        <v>60</v>
      </c>
      <c r="O85" s="45">
        <f>SUM(F85:N85)</f>
        <v>102</v>
      </c>
      <c r="P85" s="11">
        <f>O85</f>
        <v>102</v>
      </c>
    </row>
    <row r="86" spans="1:16" ht="15" customHeight="1" x14ac:dyDescent="0.25">
      <c r="A86" s="45">
        <v>81</v>
      </c>
      <c r="B86" s="41" t="s">
        <v>596</v>
      </c>
      <c r="C86" s="41" t="s">
        <v>185</v>
      </c>
      <c r="D86" s="27" t="s">
        <v>53</v>
      </c>
      <c r="E86" s="24" t="s">
        <v>321</v>
      </c>
      <c r="F86" s="45"/>
      <c r="G86" s="45"/>
      <c r="H86" s="45"/>
      <c r="I86" s="45"/>
      <c r="J86" s="45"/>
      <c r="K86" s="45">
        <v>34</v>
      </c>
      <c r="L86" s="30">
        <v>66</v>
      </c>
      <c r="M86" s="45"/>
      <c r="O86" s="45">
        <f>SUM(F86:N86)</f>
        <v>100</v>
      </c>
      <c r="P86" s="11">
        <f>O86</f>
        <v>100</v>
      </c>
    </row>
    <row r="87" spans="1:16" ht="15" customHeight="1" x14ac:dyDescent="0.25">
      <c r="A87" s="45">
        <v>82</v>
      </c>
      <c r="B87" s="41" t="s">
        <v>215</v>
      </c>
      <c r="C87" s="41" t="s">
        <v>539</v>
      </c>
      <c r="D87" s="27" t="s">
        <v>106</v>
      </c>
      <c r="E87" s="49" t="s">
        <v>321</v>
      </c>
      <c r="F87" s="45"/>
      <c r="G87" s="45"/>
      <c r="H87" s="45"/>
      <c r="I87" s="45"/>
      <c r="J87" s="49">
        <v>96</v>
      </c>
      <c r="K87" s="45"/>
      <c r="L87" s="50"/>
      <c r="M87" s="45"/>
      <c r="O87" s="45">
        <f>SUM(F87:N87)</f>
        <v>96</v>
      </c>
      <c r="P87" s="11">
        <f>O87</f>
        <v>96</v>
      </c>
    </row>
    <row r="88" spans="1:16" ht="15" customHeight="1" x14ac:dyDescent="0.25">
      <c r="A88" s="45">
        <v>83</v>
      </c>
      <c r="B88" t="s">
        <v>340</v>
      </c>
      <c r="C88" t="s">
        <v>568</v>
      </c>
      <c r="D88" t="s">
        <v>73</v>
      </c>
      <c r="E88" s="28" t="s">
        <v>321</v>
      </c>
      <c r="N88" s="28">
        <v>95</v>
      </c>
      <c r="O88" s="45">
        <f>SUM(F88:N88)</f>
        <v>95</v>
      </c>
      <c r="P88" s="11">
        <f>O88</f>
        <v>95</v>
      </c>
    </row>
    <row r="89" spans="1:16" ht="15" customHeight="1" x14ac:dyDescent="0.25">
      <c r="A89" s="45">
        <v>84</v>
      </c>
      <c r="B89" s="29" t="s">
        <v>45</v>
      </c>
      <c r="C89" s="29" t="s">
        <v>477</v>
      </c>
      <c r="D89" s="40" t="s">
        <v>436</v>
      </c>
      <c r="E89" s="45" t="s">
        <v>321</v>
      </c>
      <c r="F89" s="45"/>
      <c r="G89" s="45"/>
      <c r="H89" s="45"/>
      <c r="I89" s="45">
        <v>95</v>
      </c>
      <c r="J89" s="45"/>
      <c r="K89" s="45"/>
      <c r="L89" s="50"/>
      <c r="M89" s="45"/>
      <c r="O89" s="45">
        <f>SUM(F89:N89)</f>
        <v>95</v>
      </c>
      <c r="P89" s="11">
        <f>O89</f>
        <v>95</v>
      </c>
    </row>
    <row r="90" spans="1:16" ht="15" customHeight="1" x14ac:dyDescent="0.25">
      <c r="A90" s="45">
        <v>85</v>
      </c>
      <c r="B90" s="29" t="s">
        <v>215</v>
      </c>
      <c r="C90" s="29" t="s">
        <v>502</v>
      </c>
      <c r="D90" s="40" t="s">
        <v>92</v>
      </c>
      <c r="E90" s="45" t="s">
        <v>323</v>
      </c>
      <c r="F90" s="45"/>
      <c r="G90" s="45"/>
      <c r="H90" s="45"/>
      <c r="I90" s="45">
        <v>94</v>
      </c>
      <c r="J90" s="45"/>
      <c r="K90" s="45"/>
      <c r="L90" s="50"/>
      <c r="M90" s="45"/>
      <c r="O90" s="45">
        <f>SUM(F90:N90)</f>
        <v>94</v>
      </c>
      <c r="P90" s="11">
        <f>O90</f>
        <v>94</v>
      </c>
    </row>
    <row r="91" spans="1:16" ht="15" customHeight="1" x14ac:dyDescent="0.25">
      <c r="A91" s="45">
        <v>86</v>
      </c>
      <c r="B91" s="46" t="s">
        <v>328</v>
      </c>
      <c r="C91" s="46" t="s">
        <v>167</v>
      </c>
      <c r="D91" s="47" t="s">
        <v>73</v>
      </c>
      <c r="E91" s="45" t="s">
        <v>321</v>
      </c>
      <c r="F91" s="45"/>
      <c r="G91" s="45"/>
      <c r="H91" s="45">
        <v>92</v>
      </c>
      <c r="I91" s="45"/>
      <c r="J91" s="45"/>
      <c r="K91" s="45"/>
      <c r="L91" s="50"/>
      <c r="M91" s="45"/>
      <c r="O91" s="45">
        <f>SUM(F91:N91)</f>
        <v>92</v>
      </c>
      <c r="P91" s="11">
        <f>O91</f>
        <v>92</v>
      </c>
    </row>
    <row r="92" spans="1:16" ht="15" customHeight="1" x14ac:dyDescent="0.25">
      <c r="A92" s="45">
        <v>87</v>
      </c>
      <c r="B92" s="46" t="s">
        <v>360</v>
      </c>
      <c r="C92" s="46" t="s">
        <v>167</v>
      </c>
      <c r="D92" s="47" t="s">
        <v>73</v>
      </c>
      <c r="E92" s="45" t="s">
        <v>321</v>
      </c>
      <c r="F92" s="45"/>
      <c r="G92" s="45"/>
      <c r="H92" s="45">
        <v>90</v>
      </c>
      <c r="I92" s="45"/>
      <c r="J92" s="45"/>
      <c r="K92" s="45"/>
      <c r="L92" s="50"/>
      <c r="M92" s="45"/>
      <c r="O92" s="45">
        <f>SUM(F92:N92)</f>
        <v>90</v>
      </c>
      <c r="P92" s="11">
        <f>O92</f>
        <v>90</v>
      </c>
    </row>
    <row r="93" spans="1:16" ht="15" customHeight="1" x14ac:dyDescent="0.25">
      <c r="A93" s="45">
        <v>88</v>
      </c>
      <c r="B93" s="29" t="s">
        <v>504</v>
      </c>
      <c r="C93" s="29" t="s">
        <v>502</v>
      </c>
      <c r="D93" s="40" t="s">
        <v>92</v>
      </c>
      <c r="E93" s="45" t="s">
        <v>321</v>
      </c>
      <c r="F93" s="45"/>
      <c r="G93" s="45"/>
      <c r="H93" s="45"/>
      <c r="I93" s="45">
        <v>89</v>
      </c>
      <c r="J93" s="45"/>
      <c r="K93" s="45"/>
      <c r="L93" s="50"/>
      <c r="M93" s="45"/>
      <c r="O93" s="45">
        <f>SUM(F93:N93)</f>
        <v>89</v>
      </c>
      <c r="P93" s="11">
        <f>O93</f>
        <v>89</v>
      </c>
    </row>
    <row r="94" spans="1:16" ht="15" customHeight="1" x14ac:dyDescent="0.25">
      <c r="A94" s="45">
        <v>89</v>
      </c>
      <c r="B94" s="29" t="s">
        <v>333</v>
      </c>
      <c r="C94" s="29" t="s">
        <v>505</v>
      </c>
      <c r="D94" s="40" t="s">
        <v>436</v>
      </c>
      <c r="E94" s="45" t="s">
        <v>321</v>
      </c>
      <c r="F94" s="45"/>
      <c r="G94" s="45"/>
      <c r="H94" s="45"/>
      <c r="I94" s="45">
        <v>88</v>
      </c>
      <c r="J94" s="45"/>
      <c r="K94" s="45"/>
      <c r="L94" s="50"/>
      <c r="M94" s="45"/>
      <c r="O94" s="45">
        <f>SUM(F94:N94)</f>
        <v>88</v>
      </c>
      <c r="P94" s="11">
        <f>O94</f>
        <v>88</v>
      </c>
    </row>
    <row r="95" spans="1:16" ht="15" customHeight="1" x14ac:dyDescent="0.25">
      <c r="A95" s="45">
        <v>90</v>
      </c>
      <c r="B95" s="41" t="s">
        <v>540</v>
      </c>
      <c r="C95" s="41" t="s">
        <v>541</v>
      </c>
      <c r="D95" s="27" t="s">
        <v>266</v>
      </c>
      <c r="E95" s="49" t="s">
        <v>323</v>
      </c>
      <c r="F95" s="45"/>
      <c r="G95" s="45"/>
      <c r="H95" s="45"/>
      <c r="I95" s="45"/>
      <c r="J95" s="49">
        <v>88</v>
      </c>
      <c r="K95" s="45"/>
      <c r="L95" s="50"/>
      <c r="M95" s="45"/>
      <c r="O95" s="45">
        <f>SUM(F95:N95)</f>
        <v>88</v>
      </c>
      <c r="P95" s="11">
        <f>O95</f>
        <v>88</v>
      </c>
    </row>
    <row r="96" spans="1:16" ht="15" customHeight="1" x14ac:dyDescent="0.25">
      <c r="A96" s="45">
        <v>91</v>
      </c>
      <c r="B96" s="52" t="s">
        <v>325</v>
      </c>
      <c r="C96" s="52" t="s">
        <v>355</v>
      </c>
      <c r="D96" s="51" t="s">
        <v>442</v>
      </c>
      <c r="E96" s="51" t="s">
        <v>321</v>
      </c>
      <c r="F96" s="45"/>
      <c r="G96" s="45"/>
      <c r="H96" s="45"/>
      <c r="I96" s="45"/>
      <c r="J96" s="45"/>
      <c r="K96" s="45"/>
      <c r="L96" s="50"/>
      <c r="M96" s="45">
        <v>87</v>
      </c>
      <c r="O96" s="45">
        <f>SUM(F96:N96)</f>
        <v>87</v>
      </c>
      <c r="P96" s="11">
        <f>O96</f>
        <v>87</v>
      </c>
    </row>
    <row r="97" spans="1:16" ht="15" customHeight="1" x14ac:dyDescent="0.25">
      <c r="A97" s="45">
        <v>92</v>
      </c>
      <c r="B97" s="46" t="s">
        <v>45</v>
      </c>
      <c r="C97" s="46" t="s">
        <v>369</v>
      </c>
      <c r="D97" s="47" t="s">
        <v>252</v>
      </c>
      <c r="E97" s="45" t="s">
        <v>323</v>
      </c>
      <c r="F97" s="45"/>
      <c r="G97" s="45">
        <v>83</v>
      </c>
      <c r="H97" s="45"/>
      <c r="I97" s="45"/>
      <c r="J97" s="45"/>
      <c r="K97" s="45"/>
      <c r="L97" s="50"/>
      <c r="M97" s="45"/>
      <c r="O97" s="45">
        <f>SUM(F97:N97)</f>
        <v>83</v>
      </c>
      <c r="P97" s="11">
        <f>O97</f>
        <v>83</v>
      </c>
    </row>
    <row r="98" spans="1:16" ht="15" customHeight="1" x14ac:dyDescent="0.25">
      <c r="A98" s="45">
        <v>93</v>
      </c>
      <c r="B98" s="46" t="s">
        <v>370</v>
      </c>
      <c r="C98" s="46" t="s">
        <v>371</v>
      </c>
      <c r="D98" s="47" t="s">
        <v>19</v>
      </c>
      <c r="E98" s="45" t="s">
        <v>323</v>
      </c>
      <c r="F98" s="48">
        <v>83</v>
      </c>
      <c r="G98" s="45"/>
      <c r="H98" s="45"/>
      <c r="I98" s="45"/>
      <c r="J98" s="45"/>
      <c r="K98" s="45"/>
      <c r="L98" s="50"/>
      <c r="M98" s="45"/>
      <c r="O98" s="45">
        <f>SUM(F98:N98)</f>
        <v>83</v>
      </c>
      <c r="P98" s="11">
        <f>O98</f>
        <v>83</v>
      </c>
    </row>
    <row r="99" spans="1:16" ht="15" customHeight="1" x14ac:dyDescent="0.25">
      <c r="A99" s="45">
        <v>94</v>
      </c>
      <c r="B99" s="46" t="s">
        <v>333</v>
      </c>
      <c r="C99" s="46" t="s">
        <v>372</v>
      </c>
      <c r="D99" s="47" t="s">
        <v>373</v>
      </c>
      <c r="E99" s="45" t="s">
        <v>321</v>
      </c>
      <c r="F99" s="48">
        <v>82</v>
      </c>
      <c r="G99" s="45"/>
      <c r="H99" s="45"/>
      <c r="I99" s="45"/>
      <c r="J99" s="45"/>
      <c r="K99" s="45"/>
      <c r="L99" s="50"/>
      <c r="M99" s="45"/>
      <c r="O99" s="45">
        <f>SUM(F99:N99)</f>
        <v>82</v>
      </c>
      <c r="P99" s="11">
        <f>O99</f>
        <v>82</v>
      </c>
    </row>
    <row r="100" spans="1:16" ht="15" customHeight="1" x14ac:dyDescent="0.25">
      <c r="A100" s="45">
        <v>95</v>
      </c>
      <c r="B100" t="s">
        <v>166</v>
      </c>
      <c r="C100" t="s">
        <v>692</v>
      </c>
      <c r="D100"/>
      <c r="E100" s="28" t="s">
        <v>321</v>
      </c>
      <c r="L100" s="5"/>
      <c r="M100" s="5"/>
      <c r="N100" s="28">
        <v>81</v>
      </c>
      <c r="O100" s="45">
        <f>SUM(F100:N100)</f>
        <v>81</v>
      </c>
      <c r="P100" s="11">
        <f>O100</f>
        <v>81</v>
      </c>
    </row>
    <row r="101" spans="1:16" ht="15" customHeight="1" x14ac:dyDescent="0.25">
      <c r="A101" s="45">
        <v>96</v>
      </c>
      <c r="B101" s="52" t="s">
        <v>215</v>
      </c>
      <c r="C101" s="52" t="s">
        <v>203</v>
      </c>
      <c r="D101" s="51" t="s">
        <v>636</v>
      </c>
      <c r="E101" s="51" t="s">
        <v>321</v>
      </c>
      <c r="F101" s="45"/>
      <c r="G101" s="45"/>
      <c r="H101" s="45"/>
      <c r="I101" s="45"/>
      <c r="J101" s="45"/>
      <c r="K101" s="45"/>
      <c r="L101" s="50"/>
      <c r="M101" s="45">
        <v>81</v>
      </c>
      <c r="O101" s="45">
        <f>SUM(F101:N101)</f>
        <v>81</v>
      </c>
      <c r="P101" s="11">
        <f>O101</f>
        <v>81</v>
      </c>
    </row>
    <row r="102" spans="1:16" ht="15" customHeight="1" x14ac:dyDescent="0.25">
      <c r="A102" s="45">
        <v>97</v>
      </c>
      <c r="B102" s="41" t="s">
        <v>575</v>
      </c>
      <c r="C102" s="41" t="s">
        <v>573</v>
      </c>
      <c r="D102" s="27" t="s">
        <v>73</v>
      </c>
      <c r="E102" s="24" t="s">
        <v>321</v>
      </c>
      <c r="F102" s="45"/>
      <c r="G102" s="45"/>
      <c r="H102" s="45"/>
      <c r="I102" s="45"/>
      <c r="J102" s="45"/>
      <c r="K102" s="30">
        <v>81</v>
      </c>
      <c r="L102" s="50"/>
      <c r="M102" s="45"/>
      <c r="O102" s="45">
        <f>SUM(F102:N102)</f>
        <v>81</v>
      </c>
      <c r="P102" s="11">
        <f>O102</f>
        <v>81</v>
      </c>
    </row>
    <row r="103" spans="1:16" ht="15" customHeight="1" x14ac:dyDescent="0.25">
      <c r="A103" s="45">
        <v>98</v>
      </c>
      <c r="B103" s="52" t="s">
        <v>348</v>
      </c>
      <c r="C103" s="52" t="s">
        <v>661</v>
      </c>
      <c r="D103" s="51" t="s">
        <v>436</v>
      </c>
      <c r="E103" s="51" t="s">
        <v>323</v>
      </c>
      <c r="F103" s="45"/>
      <c r="G103" s="45"/>
      <c r="H103" s="45"/>
      <c r="I103" s="45"/>
      <c r="J103" s="45"/>
      <c r="K103" s="45"/>
      <c r="L103" s="50"/>
      <c r="M103" s="45">
        <v>80</v>
      </c>
      <c r="O103" s="45">
        <f>SUM(F103:N103)</f>
        <v>80</v>
      </c>
      <c r="P103" s="11">
        <f>O103</f>
        <v>80</v>
      </c>
    </row>
    <row r="104" spans="1:16" ht="15" customHeight="1" x14ac:dyDescent="0.25">
      <c r="A104" s="45">
        <v>99</v>
      </c>
      <c r="B104" s="41" t="s">
        <v>496</v>
      </c>
      <c r="C104" s="41" t="s">
        <v>217</v>
      </c>
      <c r="D104" s="27"/>
      <c r="E104" s="49" t="s">
        <v>323</v>
      </c>
      <c r="F104" s="45"/>
      <c r="G104" s="45"/>
      <c r="H104" s="45"/>
      <c r="I104" s="45"/>
      <c r="J104" s="49">
        <v>80</v>
      </c>
      <c r="K104" s="45"/>
      <c r="L104" s="50"/>
      <c r="M104" s="45"/>
      <c r="O104" s="45">
        <f>SUM(F104:N104)</f>
        <v>80</v>
      </c>
      <c r="P104" s="11">
        <f>O104</f>
        <v>80</v>
      </c>
    </row>
    <row r="105" spans="1:16" ht="15" customHeight="1" x14ac:dyDescent="0.25">
      <c r="A105" s="45">
        <v>100</v>
      </c>
      <c r="B105" t="s">
        <v>156</v>
      </c>
      <c r="C105" t="s">
        <v>679</v>
      </c>
      <c r="D105" t="s">
        <v>680</v>
      </c>
      <c r="E105" s="28" t="s">
        <v>327</v>
      </c>
      <c r="L105" s="5"/>
      <c r="M105" s="5"/>
      <c r="N105" s="28">
        <v>79</v>
      </c>
      <c r="O105" s="45">
        <f>SUM(F105:N105)</f>
        <v>79</v>
      </c>
      <c r="P105" s="11">
        <f>O105</f>
        <v>79</v>
      </c>
    </row>
    <row r="106" spans="1:16" ht="15" customHeight="1" x14ac:dyDescent="0.25">
      <c r="A106" s="45">
        <v>101</v>
      </c>
      <c r="B106" s="29" t="s">
        <v>398</v>
      </c>
      <c r="C106" s="29" t="s">
        <v>477</v>
      </c>
      <c r="D106" s="40" t="s">
        <v>436</v>
      </c>
      <c r="E106" s="45" t="s">
        <v>323</v>
      </c>
      <c r="F106" s="45"/>
      <c r="G106" s="45"/>
      <c r="H106" s="45"/>
      <c r="I106" s="45">
        <v>79</v>
      </c>
      <c r="J106" s="45"/>
      <c r="K106" s="45"/>
      <c r="L106" s="50"/>
      <c r="M106" s="45"/>
      <c r="O106" s="45">
        <f>SUM(F106:N106)</f>
        <v>79</v>
      </c>
      <c r="P106" s="11">
        <f>O106</f>
        <v>79</v>
      </c>
    </row>
    <row r="107" spans="1:16" ht="15" customHeight="1" x14ac:dyDescent="0.25">
      <c r="A107" s="45">
        <v>102</v>
      </c>
      <c r="B107" s="41" t="s">
        <v>576</v>
      </c>
      <c r="C107" s="41" t="s">
        <v>577</v>
      </c>
      <c r="D107" s="27"/>
      <c r="E107" s="24" t="s">
        <v>323</v>
      </c>
      <c r="F107" s="45"/>
      <c r="G107" s="45"/>
      <c r="H107" s="45"/>
      <c r="I107" s="45"/>
      <c r="J107" s="45"/>
      <c r="K107" s="30">
        <v>79</v>
      </c>
      <c r="L107" s="50"/>
      <c r="M107" s="45"/>
      <c r="O107" s="45">
        <f>SUM(F107:N107)</f>
        <v>79</v>
      </c>
      <c r="P107" s="11">
        <f>O107</f>
        <v>79</v>
      </c>
    </row>
    <row r="108" spans="1:16" ht="15" customHeight="1" x14ac:dyDescent="0.25">
      <c r="A108" s="45">
        <v>103</v>
      </c>
      <c r="B108" s="46" t="s">
        <v>197</v>
      </c>
      <c r="C108" s="46" t="s">
        <v>379</v>
      </c>
      <c r="D108" s="47"/>
      <c r="E108" s="45" t="s">
        <v>323</v>
      </c>
      <c r="F108" s="48">
        <v>79</v>
      </c>
      <c r="G108" s="45"/>
      <c r="H108" s="45"/>
      <c r="I108" s="45"/>
      <c r="J108" s="45"/>
      <c r="K108" s="45"/>
      <c r="L108" s="50"/>
      <c r="M108" s="45"/>
      <c r="O108" s="45">
        <f>SUM(F108:N108)</f>
        <v>79</v>
      </c>
      <c r="P108" s="11">
        <f>O108</f>
        <v>79</v>
      </c>
    </row>
    <row r="109" spans="1:16" ht="15" customHeight="1" x14ac:dyDescent="0.25">
      <c r="A109" s="45">
        <v>104</v>
      </c>
      <c r="B109" s="41" t="s">
        <v>383</v>
      </c>
      <c r="C109" s="41" t="s">
        <v>541</v>
      </c>
      <c r="D109" s="27" t="s">
        <v>266</v>
      </c>
      <c r="E109" s="49" t="s">
        <v>327</v>
      </c>
      <c r="F109" s="45"/>
      <c r="G109" s="45"/>
      <c r="H109" s="45"/>
      <c r="I109" s="45"/>
      <c r="J109" s="49">
        <v>79</v>
      </c>
      <c r="K109" s="45"/>
      <c r="L109" s="50"/>
      <c r="M109" s="45"/>
      <c r="O109" s="45">
        <f>SUM(F109:N109)</f>
        <v>79</v>
      </c>
      <c r="P109" s="11">
        <f>O109</f>
        <v>79</v>
      </c>
    </row>
    <row r="110" spans="1:16" ht="15" customHeight="1" x14ac:dyDescent="0.25">
      <c r="A110" s="45">
        <v>105</v>
      </c>
      <c r="B110" s="41" t="s">
        <v>197</v>
      </c>
      <c r="C110" s="41" t="s">
        <v>286</v>
      </c>
      <c r="D110" s="27" t="s">
        <v>542</v>
      </c>
      <c r="E110" s="49" t="s">
        <v>323</v>
      </c>
      <c r="F110" s="45"/>
      <c r="G110" s="45"/>
      <c r="H110" s="45"/>
      <c r="I110" s="45"/>
      <c r="J110" s="49">
        <v>78</v>
      </c>
      <c r="K110" s="45"/>
      <c r="L110" s="50"/>
      <c r="M110" s="45"/>
      <c r="O110" s="45">
        <f>SUM(F110:N110)</f>
        <v>78</v>
      </c>
      <c r="P110" s="11">
        <f>O110</f>
        <v>78</v>
      </c>
    </row>
    <row r="111" spans="1:16" ht="15" customHeight="1" x14ac:dyDescent="0.25">
      <c r="A111" s="45">
        <v>106</v>
      </c>
      <c r="B111" s="52" t="s">
        <v>197</v>
      </c>
      <c r="C111" s="52" t="s">
        <v>432</v>
      </c>
      <c r="D111" s="51" t="s">
        <v>436</v>
      </c>
      <c r="E111" s="51" t="s">
        <v>327</v>
      </c>
      <c r="F111" s="45"/>
      <c r="G111" s="45"/>
      <c r="H111" s="45"/>
      <c r="I111" s="45"/>
      <c r="J111" s="45"/>
      <c r="K111" s="45"/>
      <c r="L111" s="50"/>
      <c r="M111" s="45">
        <v>77</v>
      </c>
      <c r="O111" s="45">
        <f>SUM(F111:N111)</f>
        <v>77</v>
      </c>
      <c r="P111" s="11">
        <f>O111</f>
        <v>77</v>
      </c>
    </row>
    <row r="112" spans="1:16" ht="15" customHeight="1" x14ac:dyDescent="0.25">
      <c r="A112" s="45">
        <v>107</v>
      </c>
      <c r="B112" s="46" t="s">
        <v>130</v>
      </c>
      <c r="C112" s="46" t="s">
        <v>309</v>
      </c>
      <c r="D112" s="47" t="s">
        <v>106</v>
      </c>
      <c r="E112" s="45" t="s">
        <v>321</v>
      </c>
      <c r="F112" s="48">
        <v>77</v>
      </c>
      <c r="G112" s="45"/>
      <c r="H112" s="45"/>
      <c r="I112" s="45"/>
      <c r="J112" s="45"/>
      <c r="K112" s="45"/>
      <c r="L112" s="50"/>
      <c r="M112" s="45"/>
      <c r="O112" s="45">
        <f>SUM(F112:N112)</f>
        <v>77</v>
      </c>
      <c r="P112" s="11">
        <f>O112</f>
        <v>77</v>
      </c>
    </row>
    <row r="113" spans="1:16" ht="15" customHeight="1" x14ac:dyDescent="0.25">
      <c r="A113" s="45">
        <v>108</v>
      </c>
      <c r="B113" s="29" t="s">
        <v>511</v>
      </c>
      <c r="C113" s="29" t="s">
        <v>512</v>
      </c>
      <c r="D113" s="40"/>
      <c r="E113" s="45" t="s">
        <v>321</v>
      </c>
      <c r="F113" s="45"/>
      <c r="G113" s="45"/>
      <c r="H113" s="45"/>
      <c r="I113" s="45">
        <v>76</v>
      </c>
      <c r="J113" s="45"/>
      <c r="K113" s="45"/>
      <c r="L113" s="50"/>
      <c r="M113" s="45"/>
      <c r="O113" s="45">
        <f>SUM(F113:N113)</f>
        <v>76</v>
      </c>
      <c r="P113" s="11">
        <f>O113</f>
        <v>76</v>
      </c>
    </row>
    <row r="114" spans="1:16" ht="15" customHeight="1" x14ac:dyDescent="0.25">
      <c r="A114" s="45">
        <v>109</v>
      </c>
      <c r="B114" s="41" t="s">
        <v>156</v>
      </c>
      <c r="C114" s="41" t="s">
        <v>473</v>
      </c>
      <c r="D114" s="27" t="s">
        <v>442</v>
      </c>
      <c r="E114" s="49" t="s">
        <v>327</v>
      </c>
      <c r="F114" s="45"/>
      <c r="G114" s="45"/>
      <c r="H114" s="45"/>
      <c r="I114" s="45"/>
      <c r="J114" s="49">
        <v>76</v>
      </c>
      <c r="K114" s="45"/>
      <c r="L114" s="50"/>
      <c r="M114" s="45"/>
      <c r="O114" s="45">
        <f>SUM(F114:N114)</f>
        <v>76</v>
      </c>
      <c r="P114" s="11">
        <f>O114</f>
        <v>76</v>
      </c>
    </row>
    <row r="115" spans="1:16" ht="15" customHeight="1" x14ac:dyDescent="0.25">
      <c r="A115" s="45">
        <v>110</v>
      </c>
      <c r="B115" s="46" t="s">
        <v>383</v>
      </c>
      <c r="C115" s="46" t="s">
        <v>43</v>
      </c>
      <c r="D115" s="47" t="s">
        <v>373</v>
      </c>
      <c r="E115" s="45" t="s">
        <v>321</v>
      </c>
      <c r="F115" s="48">
        <v>76</v>
      </c>
      <c r="G115" s="45"/>
      <c r="H115" s="45"/>
      <c r="I115" s="45"/>
      <c r="J115" s="45"/>
      <c r="K115" s="45"/>
      <c r="L115" s="50"/>
      <c r="M115" s="45"/>
      <c r="O115" s="45">
        <f>SUM(F115:N115)</f>
        <v>76</v>
      </c>
      <c r="P115" s="11">
        <f>O115</f>
        <v>76</v>
      </c>
    </row>
    <row r="116" spans="1:16" ht="15" customHeight="1" x14ac:dyDescent="0.25">
      <c r="A116" s="45">
        <v>111</v>
      </c>
      <c r="B116" s="46" t="s">
        <v>387</v>
      </c>
      <c r="C116" s="46" t="s">
        <v>388</v>
      </c>
      <c r="D116" s="47" t="s">
        <v>187</v>
      </c>
      <c r="E116" s="45" t="s">
        <v>327</v>
      </c>
      <c r="F116" s="48">
        <v>74</v>
      </c>
      <c r="G116" s="45"/>
      <c r="H116" s="45"/>
      <c r="I116" s="45"/>
      <c r="J116" s="45"/>
      <c r="K116" s="45"/>
      <c r="L116" s="50"/>
      <c r="M116" s="45"/>
      <c r="O116" s="45">
        <f>SUM(F116:N116)</f>
        <v>74</v>
      </c>
      <c r="P116" s="11">
        <f>O116</f>
        <v>74</v>
      </c>
    </row>
    <row r="117" spans="1:16" ht="15" customHeight="1" x14ac:dyDescent="0.25">
      <c r="A117" s="45">
        <v>112</v>
      </c>
      <c r="B117" s="29" t="s">
        <v>513</v>
      </c>
      <c r="C117" s="29" t="s">
        <v>514</v>
      </c>
      <c r="D117" s="40"/>
      <c r="E117" s="45" t="s">
        <v>323</v>
      </c>
      <c r="F117" s="45"/>
      <c r="G117" s="45"/>
      <c r="H117" s="45"/>
      <c r="I117" s="45">
        <v>74</v>
      </c>
      <c r="J117" s="45"/>
      <c r="K117" s="45"/>
      <c r="L117" s="50"/>
      <c r="M117" s="45"/>
      <c r="O117" s="45">
        <f>SUM(F117:N117)</f>
        <v>74</v>
      </c>
      <c r="P117" s="11">
        <f>O117</f>
        <v>74</v>
      </c>
    </row>
    <row r="118" spans="1:16" ht="15" customHeight="1" x14ac:dyDescent="0.25">
      <c r="A118" s="45">
        <v>113</v>
      </c>
      <c r="B118" s="41" t="s">
        <v>407</v>
      </c>
      <c r="C118" s="41" t="s">
        <v>543</v>
      </c>
      <c r="D118" s="27" t="s">
        <v>19</v>
      </c>
      <c r="E118" s="49" t="s">
        <v>327</v>
      </c>
      <c r="F118" s="45"/>
      <c r="G118" s="45"/>
      <c r="H118" s="45"/>
      <c r="I118" s="45"/>
      <c r="J118" s="49">
        <v>73</v>
      </c>
      <c r="K118" s="45"/>
      <c r="L118" s="50"/>
      <c r="M118" s="45"/>
      <c r="O118" s="45">
        <f>SUM(F118:N118)</f>
        <v>73</v>
      </c>
      <c r="P118" s="11">
        <f>O118</f>
        <v>73</v>
      </c>
    </row>
    <row r="119" spans="1:16" ht="15" customHeight="1" x14ac:dyDescent="0.25">
      <c r="A119" s="45">
        <v>114</v>
      </c>
      <c r="B119" s="46" t="s">
        <v>130</v>
      </c>
      <c r="C119" s="46" t="s">
        <v>389</v>
      </c>
      <c r="D119" s="47" t="s">
        <v>373</v>
      </c>
      <c r="E119" s="45" t="s">
        <v>321</v>
      </c>
      <c r="F119" s="48">
        <v>73</v>
      </c>
      <c r="G119" s="45"/>
      <c r="H119" s="45"/>
      <c r="I119" s="45"/>
      <c r="J119" s="45"/>
      <c r="K119" s="45"/>
      <c r="L119" s="50"/>
      <c r="M119" s="45"/>
      <c r="O119" s="45">
        <f>SUM(F119:N119)</f>
        <v>73</v>
      </c>
      <c r="P119" s="11">
        <f>O119</f>
        <v>73</v>
      </c>
    </row>
    <row r="120" spans="1:16" ht="15" customHeight="1" x14ac:dyDescent="0.25">
      <c r="A120" s="45">
        <v>115</v>
      </c>
      <c r="B120" s="46" t="s">
        <v>350</v>
      </c>
      <c r="C120" s="46" t="s">
        <v>390</v>
      </c>
      <c r="D120" s="47" t="s">
        <v>73</v>
      </c>
      <c r="E120" s="45" t="s">
        <v>327</v>
      </c>
      <c r="F120" s="45"/>
      <c r="G120" s="45"/>
      <c r="H120" s="45">
        <v>73</v>
      </c>
      <c r="I120" s="45"/>
      <c r="J120" s="45"/>
      <c r="K120" s="45"/>
      <c r="L120" s="50"/>
      <c r="M120" s="45"/>
      <c r="O120" s="45">
        <f>SUM(F120:N120)</f>
        <v>73</v>
      </c>
      <c r="P120" s="11">
        <f>O120</f>
        <v>73</v>
      </c>
    </row>
    <row r="121" spans="1:16" ht="15" customHeight="1" x14ac:dyDescent="0.25">
      <c r="A121" s="45">
        <v>116</v>
      </c>
      <c r="B121" s="41" t="s">
        <v>268</v>
      </c>
      <c r="C121" s="41" t="s">
        <v>578</v>
      </c>
      <c r="D121" s="27"/>
      <c r="E121" s="24" t="s">
        <v>321</v>
      </c>
      <c r="F121" s="45"/>
      <c r="G121" s="45"/>
      <c r="H121" s="45"/>
      <c r="I121" s="45"/>
      <c r="J121" s="45"/>
      <c r="K121" s="30">
        <v>72</v>
      </c>
      <c r="L121" s="50"/>
      <c r="M121" s="45"/>
      <c r="O121" s="45">
        <f>SUM(F121:N121)</f>
        <v>72</v>
      </c>
      <c r="P121" s="11">
        <f>O121</f>
        <v>72</v>
      </c>
    </row>
    <row r="122" spans="1:16" ht="15" customHeight="1" x14ac:dyDescent="0.25">
      <c r="A122" s="45">
        <v>117</v>
      </c>
      <c r="B122" t="s">
        <v>342</v>
      </c>
      <c r="C122" t="s">
        <v>693</v>
      </c>
      <c r="D122"/>
      <c r="E122" s="28" t="s">
        <v>323</v>
      </c>
      <c r="L122" s="5"/>
      <c r="M122" s="5"/>
      <c r="N122" s="28">
        <v>71</v>
      </c>
      <c r="O122" s="45">
        <f>SUM(F122:N122)</f>
        <v>71</v>
      </c>
      <c r="P122" s="11">
        <f>O122</f>
        <v>71</v>
      </c>
    </row>
    <row r="123" spans="1:16" ht="15" customHeight="1" x14ac:dyDescent="0.25">
      <c r="A123" s="45">
        <v>118</v>
      </c>
      <c r="B123" s="29" t="s">
        <v>224</v>
      </c>
      <c r="C123" s="29" t="s">
        <v>602</v>
      </c>
      <c r="D123" s="40" t="s">
        <v>603</v>
      </c>
      <c r="E123" s="30" t="s">
        <v>321</v>
      </c>
      <c r="F123" s="45"/>
      <c r="G123" s="45"/>
      <c r="H123" s="45"/>
      <c r="I123" s="45"/>
      <c r="J123" s="45"/>
      <c r="K123" s="45"/>
      <c r="L123" s="30">
        <v>71</v>
      </c>
      <c r="M123" s="45"/>
      <c r="O123" s="45">
        <f>SUM(F123:N123)</f>
        <v>71</v>
      </c>
      <c r="P123" s="11">
        <f>O123</f>
        <v>71</v>
      </c>
    </row>
    <row r="124" spans="1:16" ht="15" customHeight="1" x14ac:dyDescent="0.25">
      <c r="A124" s="45">
        <v>119</v>
      </c>
      <c r="B124" s="29" t="s">
        <v>23</v>
      </c>
      <c r="C124" s="29" t="s">
        <v>515</v>
      </c>
      <c r="D124" s="40" t="s">
        <v>436</v>
      </c>
      <c r="E124" s="45" t="s">
        <v>327</v>
      </c>
      <c r="F124" s="45"/>
      <c r="G124" s="45"/>
      <c r="H124" s="45"/>
      <c r="I124" s="45">
        <v>71</v>
      </c>
      <c r="J124" s="45"/>
      <c r="K124" s="45"/>
      <c r="L124" s="50"/>
      <c r="M124" s="45"/>
      <c r="O124" s="45">
        <f>SUM(F124:N124)</f>
        <v>71</v>
      </c>
      <c r="P124" s="11">
        <f>O124</f>
        <v>71</v>
      </c>
    </row>
    <row r="125" spans="1:16" ht="15" customHeight="1" x14ac:dyDescent="0.25">
      <c r="A125" s="45">
        <v>120</v>
      </c>
      <c r="B125" s="29" t="s">
        <v>604</v>
      </c>
      <c r="C125" s="29" t="s">
        <v>52</v>
      </c>
      <c r="D125" s="40" t="s">
        <v>603</v>
      </c>
      <c r="E125" s="30" t="s">
        <v>321</v>
      </c>
      <c r="F125" s="45"/>
      <c r="G125" s="45"/>
      <c r="H125" s="45"/>
      <c r="I125" s="45"/>
      <c r="J125" s="45"/>
      <c r="K125" s="45"/>
      <c r="L125" s="30">
        <v>70</v>
      </c>
      <c r="M125" s="45"/>
      <c r="O125" s="45">
        <f>SUM(F125:N125)</f>
        <v>70</v>
      </c>
      <c r="P125" s="11">
        <f>O125</f>
        <v>70</v>
      </c>
    </row>
    <row r="126" spans="1:16" ht="15" customHeight="1" x14ac:dyDescent="0.25">
      <c r="A126" s="45">
        <v>121</v>
      </c>
      <c r="B126" s="53" t="s">
        <v>212</v>
      </c>
      <c r="C126" s="53" t="s">
        <v>391</v>
      </c>
      <c r="D126" s="54" t="s">
        <v>373</v>
      </c>
      <c r="E126" s="48" t="s">
        <v>321</v>
      </c>
      <c r="F126" s="48">
        <v>70</v>
      </c>
      <c r="G126" s="45"/>
      <c r="H126" s="45"/>
      <c r="I126" s="45"/>
      <c r="J126" s="45"/>
      <c r="K126" s="45"/>
      <c r="L126" s="50"/>
      <c r="M126" s="45"/>
      <c r="O126" s="45">
        <f>SUM(F126:N126)</f>
        <v>70</v>
      </c>
      <c r="P126" s="11">
        <f>O126</f>
        <v>70</v>
      </c>
    </row>
    <row r="127" spans="1:16" ht="15" customHeight="1" x14ac:dyDescent="0.25">
      <c r="A127" s="45">
        <v>122</v>
      </c>
      <c r="B127" s="41" t="s">
        <v>544</v>
      </c>
      <c r="C127" s="41" t="s">
        <v>102</v>
      </c>
      <c r="D127" s="27"/>
      <c r="E127" s="49" t="s">
        <v>323</v>
      </c>
      <c r="F127" s="45"/>
      <c r="G127" s="45"/>
      <c r="H127" s="45"/>
      <c r="I127" s="45"/>
      <c r="J127" s="49">
        <v>69</v>
      </c>
      <c r="K127" s="45"/>
      <c r="L127" s="50"/>
      <c r="M127" s="45"/>
      <c r="O127" s="45">
        <f>SUM(F127:N127)</f>
        <v>69</v>
      </c>
      <c r="P127" s="11">
        <f>O127</f>
        <v>69</v>
      </c>
    </row>
    <row r="128" spans="1:16" ht="15" customHeight="1" x14ac:dyDescent="0.25">
      <c r="A128" s="45">
        <v>123</v>
      </c>
      <c r="B128" s="46" t="s">
        <v>340</v>
      </c>
      <c r="C128" s="46" t="s">
        <v>379</v>
      </c>
      <c r="D128" s="47" t="s">
        <v>252</v>
      </c>
      <c r="E128" s="45" t="s">
        <v>327</v>
      </c>
      <c r="F128" s="48">
        <v>69</v>
      </c>
      <c r="G128" s="45"/>
      <c r="H128" s="45"/>
      <c r="I128" s="45"/>
      <c r="J128" s="45"/>
      <c r="K128" s="45"/>
      <c r="L128" s="50"/>
      <c r="M128" s="45"/>
      <c r="O128" s="45">
        <f>SUM(F128:N128)</f>
        <v>69</v>
      </c>
      <c r="P128" s="11">
        <f>O128</f>
        <v>69</v>
      </c>
    </row>
    <row r="129" spans="1:16" ht="15" customHeight="1" x14ac:dyDescent="0.25">
      <c r="A129" s="45">
        <v>124</v>
      </c>
      <c r="B129" s="29" t="s">
        <v>332</v>
      </c>
      <c r="C129" s="29" t="s">
        <v>216</v>
      </c>
      <c r="D129" s="40" t="s">
        <v>436</v>
      </c>
      <c r="E129" s="45" t="s">
        <v>321</v>
      </c>
      <c r="F129" s="45"/>
      <c r="G129" s="45"/>
      <c r="H129" s="45"/>
      <c r="I129" s="45">
        <v>68</v>
      </c>
      <c r="J129" s="45"/>
      <c r="K129" s="45"/>
      <c r="L129" s="50"/>
      <c r="M129" s="45"/>
      <c r="O129" s="45">
        <f>SUM(F129:N129)</f>
        <v>68</v>
      </c>
      <c r="P129" s="11">
        <f>O129</f>
        <v>68</v>
      </c>
    </row>
    <row r="130" spans="1:16" ht="15" customHeight="1" x14ac:dyDescent="0.25">
      <c r="A130" s="45">
        <v>125</v>
      </c>
      <c r="B130" s="53" t="s">
        <v>397</v>
      </c>
      <c r="C130" s="53" t="s">
        <v>391</v>
      </c>
      <c r="D130" s="54" t="s">
        <v>373</v>
      </c>
      <c r="E130" s="48" t="s">
        <v>327</v>
      </c>
      <c r="F130" s="48">
        <v>68</v>
      </c>
      <c r="G130" s="45"/>
      <c r="H130" s="45"/>
      <c r="I130" s="45"/>
      <c r="J130" s="45"/>
      <c r="K130" s="45"/>
      <c r="L130" s="50"/>
      <c r="M130" s="45"/>
      <c r="O130" s="45">
        <f>SUM(F130:N130)</f>
        <v>68</v>
      </c>
      <c r="P130" s="11">
        <f>O130</f>
        <v>68</v>
      </c>
    </row>
    <row r="131" spans="1:16" ht="15" customHeight="1" x14ac:dyDescent="0.25">
      <c r="A131" s="45">
        <v>126</v>
      </c>
      <c r="B131" s="41" t="s">
        <v>221</v>
      </c>
      <c r="C131" s="41" t="s">
        <v>231</v>
      </c>
      <c r="D131" s="27" t="s">
        <v>53</v>
      </c>
      <c r="E131" s="24" t="s">
        <v>327</v>
      </c>
      <c r="F131" s="45"/>
      <c r="G131" s="45"/>
      <c r="H131" s="45"/>
      <c r="I131" s="45"/>
      <c r="J131" s="45"/>
      <c r="K131" s="30">
        <v>68</v>
      </c>
      <c r="L131" s="50"/>
      <c r="M131" s="45"/>
      <c r="O131" s="45">
        <f>SUM(F131:N131)</f>
        <v>68</v>
      </c>
      <c r="P131" s="11">
        <f>O131</f>
        <v>68</v>
      </c>
    </row>
    <row r="132" spans="1:16" ht="15" customHeight="1" x14ac:dyDescent="0.25">
      <c r="A132" s="45">
        <v>127</v>
      </c>
      <c r="B132" s="52" t="s">
        <v>664</v>
      </c>
      <c r="C132" s="52" t="s">
        <v>509</v>
      </c>
      <c r="D132" s="51" t="s">
        <v>636</v>
      </c>
      <c r="E132" s="51" t="s">
        <v>327</v>
      </c>
      <c r="F132" s="45"/>
      <c r="G132" s="45"/>
      <c r="H132" s="45"/>
      <c r="I132" s="45"/>
      <c r="J132" s="45"/>
      <c r="K132" s="45"/>
      <c r="L132" s="50"/>
      <c r="M132" s="45">
        <v>67</v>
      </c>
      <c r="O132" s="45">
        <f>SUM(F132:N132)</f>
        <v>67</v>
      </c>
      <c r="P132" s="11">
        <f>O132</f>
        <v>67</v>
      </c>
    </row>
    <row r="133" spans="1:16" ht="15" customHeight="1" x14ac:dyDescent="0.25">
      <c r="A133" s="45">
        <v>128</v>
      </c>
      <c r="B133" s="41" t="s">
        <v>580</v>
      </c>
      <c r="C133" s="41" t="s">
        <v>581</v>
      </c>
      <c r="D133" s="27"/>
      <c r="E133" s="24" t="s">
        <v>323</v>
      </c>
      <c r="F133" s="45"/>
      <c r="G133" s="45"/>
      <c r="H133" s="45"/>
      <c r="I133" s="45"/>
      <c r="J133" s="45"/>
      <c r="K133" s="30">
        <v>67</v>
      </c>
      <c r="L133" s="50"/>
      <c r="M133" s="45"/>
      <c r="O133" s="45">
        <f>SUM(F133:N133)</f>
        <v>67</v>
      </c>
      <c r="P133" s="11">
        <f>O133</f>
        <v>67</v>
      </c>
    </row>
    <row r="134" spans="1:16" ht="15" customHeight="1" x14ac:dyDescent="0.25">
      <c r="A134" s="45">
        <v>129</v>
      </c>
      <c r="B134" s="41" t="s">
        <v>545</v>
      </c>
      <c r="C134" s="41" t="s">
        <v>239</v>
      </c>
      <c r="D134" s="27" t="s">
        <v>187</v>
      </c>
      <c r="E134" s="49" t="s">
        <v>330</v>
      </c>
      <c r="F134" s="45"/>
      <c r="G134" s="45"/>
      <c r="H134" s="45"/>
      <c r="I134" s="45"/>
      <c r="J134" s="49">
        <v>67</v>
      </c>
      <c r="K134" s="45"/>
      <c r="L134" s="50"/>
      <c r="M134" s="45"/>
      <c r="O134" s="45">
        <f>SUM(F134:N134)</f>
        <v>67</v>
      </c>
      <c r="P134" s="11">
        <f>O134</f>
        <v>67</v>
      </c>
    </row>
    <row r="135" spans="1:16" ht="15" customHeight="1" x14ac:dyDescent="0.25">
      <c r="A135" s="45">
        <v>130</v>
      </c>
      <c r="B135" s="29" t="s">
        <v>519</v>
      </c>
      <c r="C135" s="29" t="s">
        <v>505</v>
      </c>
      <c r="D135" s="40" t="s">
        <v>436</v>
      </c>
      <c r="E135" s="45" t="s">
        <v>323</v>
      </c>
      <c r="F135" s="45"/>
      <c r="G135" s="45"/>
      <c r="H135" s="45"/>
      <c r="I135" s="45">
        <v>67</v>
      </c>
      <c r="J135" s="45"/>
      <c r="K135" s="45"/>
      <c r="L135" s="50"/>
      <c r="M135" s="45"/>
      <c r="O135" s="45">
        <f>SUM(F135:N135)</f>
        <v>67</v>
      </c>
      <c r="P135" s="11">
        <f>O135</f>
        <v>67</v>
      </c>
    </row>
    <row r="136" spans="1:16" ht="15" customHeight="1" x14ac:dyDescent="0.25">
      <c r="A136" s="45">
        <v>131</v>
      </c>
      <c r="B136" s="46" t="s">
        <v>398</v>
      </c>
      <c r="C136" s="46" t="s">
        <v>218</v>
      </c>
      <c r="D136" s="47" t="s">
        <v>73</v>
      </c>
      <c r="E136" s="45" t="s">
        <v>330</v>
      </c>
      <c r="F136" s="45"/>
      <c r="G136" s="45"/>
      <c r="H136" s="45">
        <v>67</v>
      </c>
      <c r="I136" s="45"/>
      <c r="J136" s="45"/>
      <c r="K136" s="45"/>
      <c r="L136" s="50"/>
      <c r="M136" s="45"/>
      <c r="O136" s="45">
        <f>SUM(F136:N136)</f>
        <v>67</v>
      </c>
      <c r="P136" s="11">
        <f>O136</f>
        <v>67</v>
      </c>
    </row>
    <row r="137" spans="1:16" ht="15" customHeight="1" x14ac:dyDescent="0.25">
      <c r="A137" s="45">
        <v>132</v>
      </c>
      <c r="B137" s="46" t="s">
        <v>399</v>
      </c>
      <c r="C137" s="46" t="s">
        <v>400</v>
      </c>
      <c r="D137" s="47"/>
      <c r="E137" s="45" t="s">
        <v>330</v>
      </c>
      <c r="F137" s="45"/>
      <c r="G137" s="45">
        <v>67</v>
      </c>
      <c r="H137" s="45"/>
      <c r="I137" s="45"/>
      <c r="J137" s="45"/>
      <c r="K137" s="45"/>
      <c r="L137" s="50"/>
      <c r="M137" s="45"/>
      <c r="O137" s="45">
        <f>SUM(F137:N137)</f>
        <v>67</v>
      </c>
      <c r="P137" s="11">
        <f>O137</f>
        <v>67</v>
      </c>
    </row>
    <row r="138" spans="1:16" ht="15" customHeight="1" x14ac:dyDescent="0.25">
      <c r="A138" s="45">
        <v>133</v>
      </c>
      <c r="B138" s="46" t="s">
        <v>370</v>
      </c>
      <c r="C138" s="46" t="s">
        <v>401</v>
      </c>
      <c r="D138" s="47"/>
      <c r="E138" s="45" t="s">
        <v>321</v>
      </c>
      <c r="F138" s="48">
        <v>66</v>
      </c>
      <c r="G138" s="45"/>
      <c r="H138" s="45"/>
      <c r="I138" s="45"/>
      <c r="J138" s="45"/>
      <c r="K138" s="45"/>
      <c r="L138" s="50"/>
      <c r="M138" s="45"/>
      <c r="O138" s="45">
        <f>SUM(F138:N138)</f>
        <v>66</v>
      </c>
      <c r="P138" s="11">
        <f>O138</f>
        <v>66</v>
      </c>
    </row>
    <row r="139" spans="1:16" ht="15" customHeight="1" x14ac:dyDescent="0.25">
      <c r="A139" s="45">
        <v>134</v>
      </c>
      <c r="B139" s="46" t="s">
        <v>402</v>
      </c>
      <c r="C139" s="46" t="s">
        <v>403</v>
      </c>
      <c r="D139" s="47"/>
      <c r="E139" s="45" t="s">
        <v>321</v>
      </c>
      <c r="F139" s="45"/>
      <c r="G139" s="45"/>
      <c r="H139" s="45">
        <v>66</v>
      </c>
      <c r="I139" s="45"/>
      <c r="J139" s="45"/>
      <c r="K139" s="45"/>
      <c r="L139" s="50"/>
      <c r="M139" s="45"/>
      <c r="O139" s="45">
        <f>SUM(F139:N139)</f>
        <v>66</v>
      </c>
      <c r="P139" s="11">
        <f>O139</f>
        <v>66</v>
      </c>
    </row>
    <row r="140" spans="1:16" ht="15" customHeight="1" x14ac:dyDescent="0.25">
      <c r="A140" s="45">
        <v>135</v>
      </c>
      <c r="B140" t="s">
        <v>333</v>
      </c>
      <c r="C140" t="s">
        <v>363</v>
      </c>
      <c r="D140" t="s">
        <v>53</v>
      </c>
      <c r="E140" s="28" t="s">
        <v>321</v>
      </c>
      <c r="L140" s="5"/>
      <c r="M140" s="5"/>
      <c r="N140" s="28">
        <v>65</v>
      </c>
      <c r="O140" s="45">
        <f>SUM(F140:N140)</f>
        <v>65</v>
      </c>
      <c r="P140" s="11">
        <f>O140</f>
        <v>65</v>
      </c>
    </row>
    <row r="141" spans="1:16" ht="15" customHeight="1" x14ac:dyDescent="0.25">
      <c r="A141" s="45">
        <v>136</v>
      </c>
      <c r="B141" s="52" t="s">
        <v>407</v>
      </c>
      <c r="C141" s="52" t="s">
        <v>665</v>
      </c>
      <c r="D141" s="51" t="s">
        <v>660</v>
      </c>
      <c r="E141" s="51" t="s">
        <v>327</v>
      </c>
      <c r="F141" s="45"/>
      <c r="G141" s="45"/>
      <c r="H141" s="45"/>
      <c r="I141" s="45"/>
      <c r="J141" s="45"/>
      <c r="K141" s="45"/>
      <c r="L141" s="50"/>
      <c r="M141" s="45">
        <v>64</v>
      </c>
      <c r="O141" s="45">
        <f>SUM(F141:N141)</f>
        <v>64</v>
      </c>
      <c r="P141" s="11">
        <f>O141</f>
        <v>64</v>
      </c>
    </row>
    <row r="142" spans="1:16" ht="15" customHeight="1" x14ac:dyDescent="0.25">
      <c r="A142" s="45">
        <v>137</v>
      </c>
      <c r="B142" s="41" t="s">
        <v>104</v>
      </c>
      <c r="C142" s="41" t="s">
        <v>217</v>
      </c>
      <c r="D142" s="27"/>
      <c r="E142" s="49" t="s">
        <v>327</v>
      </c>
      <c r="F142" s="45"/>
      <c r="G142" s="45"/>
      <c r="H142" s="45"/>
      <c r="I142" s="45"/>
      <c r="J142" s="49">
        <v>64</v>
      </c>
      <c r="K142" s="45"/>
      <c r="L142" s="50"/>
      <c r="M142" s="45"/>
      <c r="O142" s="45">
        <f>SUM(F142:N142)</f>
        <v>64</v>
      </c>
      <c r="P142" s="11">
        <f>O142</f>
        <v>64</v>
      </c>
    </row>
    <row r="143" spans="1:16" ht="15" customHeight="1" x14ac:dyDescent="0.25">
      <c r="A143" s="45">
        <v>138</v>
      </c>
      <c r="B143" t="s">
        <v>694</v>
      </c>
      <c r="C143" t="s">
        <v>695</v>
      </c>
      <c r="D143"/>
      <c r="E143" s="28" t="s">
        <v>330</v>
      </c>
      <c r="L143" s="5"/>
      <c r="M143" s="5"/>
      <c r="N143" s="28">
        <v>63</v>
      </c>
      <c r="O143" s="45">
        <f>SUM(F143:N143)</f>
        <v>63</v>
      </c>
      <c r="P143" s="11">
        <f>O143</f>
        <v>63</v>
      </c>
    </row>
    <row r="144" spans="1:16" ht="15" customHeight="1" x14ac:dyDescent="0.25">
      <c r="A144" s="45">
        <v>139</v>
      </c>
      <c r="B144" s="29" t="s">
        <v>605</v>
      </c>
      <c r="C144" s="29" t="s">
        <v>468</v>
      </c>
      <c r="D144" s="40" t="s">
        <v>469</v>
      </c>
      <c r="E144" s="30" t="s">
        <v>330</v>
      </c>
      <c r="F144" s="45"/>
      <c r="G144" s="45"/>
      <c r="H144" s="45"/>
      <c r="I144" s="45"/>
      <c r="J144" s="45"/>
      <c r="K144" s="45"/>
      <c r="L144" s="30">
        <v>63</v>
      </c>
      <c r="M144" s="45"/>
      <c r="O144" s="45">
        <f>SUM(F144:N144)</f>
        <v>63</v>
      </c>
      <c r="P144" s="11">
        <f>O144</f>
        <v>63</v>
      </c>
    </row>
    <row r="145" spans="1:16" ht="15" customHeight="1" x14ac:dyDescent="0.25">
      <c r="A145" s="45">
        <v>140</v>
      </c>
      <c r="B145" s="46" t="s">
        <v>395</v>
      </c>
      <c r="C145" s="46" t="s">
        <v>134</v>
      </c>
      <c r="D145" s="47"/>
      <c r="E145" s="45" t="s">
        <v>330</v>
      </c>
      <c r="F145" s="48">
        <v>63</v>
      </c>
      <c r="G145" s="45"/>
      <c r="H145" s="45"/>
      <c r="I145" s="45"/>
      <c r="J145" s="45"/>
      <c r="K145" s="45"/>
      <c r="L145" s="50"/>
      <c r="M145" s="45"/>
      <c r="O145" s="45">
        <f>SUM(F145:N145)</f>
        <v>63</v>
      </c>
      <c r="P145" s="11">
        <f>O145</f>
        <v>63</v>
      </c>
    </row>
    <row r="146" spans="1:16" ht="15" customHeight="1" x14ac:dyDescent="0.25">
      <c r="A146" s="45">
        <v>141</v>
      </c>
      <c r="B146" s="29" t="s">
        <v>523</v>
      </c>
      <c r="C146" s="29" t="s">
        <v>524</v>
      </c>
      <c r="D146" s="40" t="s">
        <v>436</v>
      </c>
      <c r="E146" s="45" t="s">
        <v>323</v>
      </c>
      <c r="F146" s="45"/>
      <c r="G146" s="45"/>
      <c r="H146" s="45"/>
      <c r="I146" s="45">
        <v>63</v>
      </c>
      <c r="J146" s="45"/>
      <c r="K146" s="45"/>
      <c r="L146" s="50"/>
      <c r="M146" s="45"/>
      <c r="O146" s="45">
        <f>SUM(F146:N146)</f>
        <v>63</v>
      </c>
      <c r="P146" s="11">
        <f>O146</f>
        <v>63</v>
      </c>
    </row>
    <row r="147" spans="1:16" ht="15" customHeight="1" x14ac:dyDescent="0.25">
      <c r="A147" s="45">
        <v>142</v>
      </c>
      <c r="B147" s="52" t="s">
        <v>666</v>
      </c>
      <c r="C147" s="52" t="s">
        <v>521</v>
      </c>
      <c r="D147" s="51" t="s">
        <v>662</v>
      </c>
      <c r="E147" s="51" t="s">
        <v>330</v>
      </c>
      <c r="F147" s="45"/>
      <c r="G147" s="45"/>
      <c r="H147" s="45"/>
      <c r="I147" s="45"/>
      <c r="J147" s="45"/>
      <c r="K147" s="45"/>
      <c r="L147" s="50"/>
      <c r="M147" s="45">
        <v>62</v>
      </c>
      <c r="O147" s="45">
        <f>SUM(F147:N147)</f>
        <v>62</v>
      </c>
      <c r="P147" s="11">
        <f>O147</f>
        <v>62</v>
      </c>
    </row>
    <row r="148" spans="1:16" ht="15" customHeight="1" x14ac:dyDescent="0.25">
      <c r="A148" s="45">
        <v>143</v>
      </c>
      <c r="B148" s="29" t="s">
        <v>392</v>
      </c>
      <c r="C148" s="29" t="s">
        <v>525</v>
      </c>
      <c r="D148" s="40"/>
      <c r="E148" s="45" t="s">
        <v>327</v>
      </c>
      <c r="F148" s="45"/>
      <c r="G148" s="45"/>
      <c r="H148" s="45"/>
      <c r="I148" s="45">
        <v>62</v>
      </c>
      <c r="J148" s="45"/>
      <c r="K148" s="45"/>
      <c r="L148" s="50"/>
      <c r="M148" s="45"/>
      <c r="O148" s="45">
        <f>SUM(F148:N148)</f>
        <v>62</v>
      </c>
      <c r="P148" s="11">
        <f>O148</f>
        <v>62</v>
      </c>
    </row>
    <row r="149" spans="1:16" ht="15" customHeight="1" x14ac:dyDescent="0.25">
      <c r="A149" s="45">
        <v>144</v>
      </c>
      <c r="B149" s="46" t="s">
        <v>404</v>
      </c>
      <c r="C149" s="46" t="s">
        <v>405</v>
      </c>
      <c r="D149" s="47"/>
      <c r="E149" s="45" t="s">
        <v>321</v>
      </c>
      <c r="F149" s="45"/>
      <c r="G149" s="45"/>
      <c r="H149" s="45">
        <v>62</v>
      </c>
      <c r="I149" s="45"/>
      <c r="J149" s="45"/>
      <c r="K149" s="45"/>
      <c r="L149" s="50"/>
      <c r="M149" s="45"/>
      <c r="O149" s="45">
        <f>SUM(F149:N149)</f>
        <v>62</v>
      </c>
      <c r="P149" s="11">
        <f>O149</f>
        <v>62</v>
      </c>
    </row>
    <row r="150" spans="1:16" ht="15" customHeight="1" x14ac:dyDescent="0.25">
      <c r="A150" s="45">
        <v>145</v>
      </c>
      <c r="B150" s="41" t="s">
        <v>547</v>
      </c>
      <c r="C150" s="41" t="s">
        <v>543</v>
      </c>
      <c r="D150" s="27" t="s">
        <v>19</v>
      </c>
      <c r="E150" s="49" t="s">
        <v>330</v>
      </c>
      <c r="F150" s="45"/>
      <c r="G150" s="45"/>
      <c r="H150" s="45"/>
      <c r="I150" s="45"/>
      <c r="J150" s="49">
        <v>61</v>
      </c>
      <c r="K150" s="45"/>
      <c r="L150" s="50"/>
      <c r="M150" s="45"/>
      <c r="O150" s="45">
        <f>SUM(F150:N150)</f>
        <v>61</v>
      </c>
      <c r="P150" s="11">
        <f>O150</f>
        <v>61</v>
      </c>
    </row>
    <row r="151" spans="1:16" ht="15" customHeight="1" x14ac:dyDescent="0.25">
      <c r="A151" s="45">
        <v>146</v>
      </c>
      <c r="B151" s="46" t="s">
        <v>130</v>
      </c>
      <c r="C151" s="46" t="s">
        <v>406</v>
      </c>
      <c r="D151" s="47" t="s">
        <v>118</v>
      </c>
      <c r="E151" s="45" t="s">
        <v>321</v>
      </c>
      <c r="F151" s="48">
        <v>61</v>
      </c>
      <c r="G151" s="45"/>
      <c r="H151" s="45"/>
      <c r="I151" s="45"/>
      <c r="J151" s="45"/>
      <c r="K151" s="45"/>
      <c r="L151" s="50"/>
      <c r="M151" s="45"/>
      <c r="O151" s="45">
        <f>SUM(F151:N151)</f>
        <v>61</v>
      </c>
      <c r="P151" s="11">
        <f>O151</f>
        <v>61</v>
      </c>
    </row>
    <row r="152" spans="1:16" ht="15" customHeight="1" x14ac:dyDescent="0.25">
      <c r="A152" s="45">
        <v>147</v>
      </c>
      <c r="B152" s="41" t="s">
        <v>370</v>
      </c>
      <c r="C152" s="41" t="s">
        <v>557</v>
      </c>
      <c r="D152" s="27"/>
      <c r="E152" s="24" t="s">
        <v>330</v>
      </c>
      <c r="F152" s="45"/>
      <c r="G152" s="45"/>
      <c r="H152" s="45"/>
      <c r="I152" s="45"/>
      <c r="J152" s="45"/>
      <c r="K152" s="30">
        <v>60</v>
      </c>
      <c r="L152" s="50"/>
      <c r="M152" s="45"/>
      <c r="O152" s="45">
        <f>SUM(F152:N152)</f>
        <v>60</v>
      </c>
      <c r="P152" s="11">
        <f>O152</f>
        <v>60</v>
      </c>
    </row>
    <row r="153" spans="1:16" ht="15" customHeight="1" x14ac:dyDescent="0.25">
      <c r="A153" s="45">
        <v>148</v>
      </c>
      <c r="B153" s="41" t="s">
        <v>520</v>
      </c>
      <c r="C153" s="41" t="s">
        <v>582</v>
      </c>
      <c r="D153" s="27" t="s">
        <v>73</v>
      </c>
      <c r="E153" s="24" t="s">
        <v>323</v>
      </c>
      <c r="F153" s="45"/>
      <c r="G153" s="45"/>
      <c r="H153" s="45"/>
      <c r="I153" s="45"/>
      <c r="J153" s="45"/>
      <c r="K153" s="30">
        <v>58</v>
      </c>
      <c r="L153" s="50"/>
      <c r="M153" s="45"/>
      <c r="O153" s="45">
        <f>SUM(F153:N153)</f>
        <v>58</v>
      </c>
      <c r="P153" s="11">
        <f>O153</f>
        <v>58</v>
      </c>
    </row>
    <row r="154" spans="1:16" ht="15" customHeight="1" x14ac:dyDescent="0.25">
      <c r="A154" s="45">
        <v>149</v>
      </c>
      <c r="B154" s="29" t="s">
        <v>526</v>
      </c>
      <c r="C154" s="29" t="s">
        <v>514</v>
      </c>
      <c r="D154" s="40"/>
      <c r="E154" s="45" t="s">
        <v>330</v>
      </c>
      <c r="F154" s="45"/>
      <c r="G154" s="45"/>
      <c r="H154" s="45"/>
      <c r="I154" s="45">
        <v>58</v>
      </c>
      <c r="J154" s="45"/>
      <c r="K154" s="45"/>
      <c r="L154" s="50"/>
      <c r="M154" s="45"/>
      <c r="O154" s="45">
        <f>SUM(F154:N154)</f>
        <v>58</v>
      </c>
      <c r="P154" s="11">
        <f>O154</f>
        <v>58</v>
      </c>
    </row>
    <row r="155" spans="1:16" ht="15" customHeight="1" x14ac:dyDescent="0.25">
      <c r="A155" s="45">
        <v>150</v>
      </c>
      <c r="B155" t="s">
        <v>580</v>
      </c>
      <c r="C155" t="s">
        <v>121</v>
      </c>
      <c r="D155" t="s">
        <v>122</v>
      </c>
      <c r="E155" s="28" t="s">
        <v>330</v>
      </c>
      <c r="L155" s="5"/>
      <c r="M155" s="5"/>
      <c r="N155" s="28">
        <v>57</v>
      </c>
      <c r="O155" s="45">
        <f>SUM(F155:N155)</f>
        <v>57</v>
      </c>
      <c r="P155" s="11">
        <f>O155</f>
        <v>57</v>
      </c>
    </row>
    <row r="156" spans="1:16" ht="15" customHeight="1" x14ac:dyDescent="0.25">
      <c r="A156" s="45">
        <v>151</v>
      </c>
      <c r="B156" s="29" t="s">
        <v>82</v>
      </c>
      <c r="C156" s="29" t="s">
        <v>527</v>
      </c>
      <c r="D156" s="40" t="s">
        <v>528</v>
      </c>
      <c r="E156" s="45" t="s">
        <v>321</v>
      </c>
      <c r="F156" s="45"/>
      <c r="G156" s="45"/>
      <c r="H156" s="45"/>
      <c r="I156" s="45">
        <v>57</v>
      </c>
      <c r="J156" s="45"/>
      <c r="K156" s="45"/>
      <c r="L156" s="50"/>
      <c r="M156" s="45"/>
      <c r="O156" s="45">
        <f>SUM(F156:N156)</f>
        <v>57</v>
      </c>
      <c r="P156" s="11">
        <f>O156</f>
        <v>57</v>
      </c>
    </row>
    <row r="157" spans="1:16" ht="15" customHeight="1" x14ac:dyDescent="0.25">
      <c r="A157" s="45">
        <v>152</v>
      </c>
      <c r="B157" s="46" t="s">
        <v>407</v>
      </c>
      <c r="C157" s="46" t="s">
        <v>408</v>
      </c>
      <c r="D157" s="47" t="s">
        <v>53</v>
      </c>
      <c r="E157" s="45" t="s">
        <v>323</v>
      </c>
      <c r="F157" s="48">
        <v>57</v>
      </c>
      <c r="G157" s="45"/>
      <c r="H157" s="45"/>
      <c r="I157" s="45"/>
      <c r="J157" s="45"/>
      <c r="K157" s="45"/>
      <c r="L157" s="50"/>
      <c r="M157" s="45"/>
      <c r="O157" s="45">
        <f>SUM(F157:N157)</f>
        <v>57</v>
      </c>
      <c r="P157" s="11">
        <f>O157</f>
        <v>57</v>
      </c>
    </row>
    <row r="158" spans="1:16" ht="15" customHeight="1" x14ac:dyDescent="0.25">
      <c r="A158" s="45">
        <v>153</v>
      </c>
      <c r="B158" s="52" t="s">
        <v>342</v>
      </c>
      <c r="C158" s="52" t="s">
        <v>667</v>
      </c>
      <c r="D158" s="51" t="s">
        <v>636</v>
      </c>
      <c r="E158" s="51" t="s">
        <v>330</v>
      </c>
      <c r="F158" s="45"/>
      <c r="G158" s="45"/>
      <c r="H158" s="45"/>
      <c r="I158" s="45"/>
      <c r="J158" s="45"/>
      <c r="K158" s="45"/>
      <c r="L158" s="50"/>
      <c r="M158" s="45">
        <v>56</v>
      </c>
      <c r="O158" s="45">
        <f>SUM(F158:N158)</f>
        <v>56</v>
      </c>
      <c r="P158" s="11">
        <f>O158</f>
        <v>56</v>
      </c>
    </row>
    <row r="159" spans="1:16" ht="15" customHeight="1" x14ac:dyDescent="0.25">
      <c r="A159" s="45">
        <v>154</v>
      </c>
      <c r="B159" s="41" t="s">
        <v>583</v>
      </c>
      <c r="C159" s="41" t="s">
        <v>581</v>
      </c>
      <c r="D159" s="27"/>
      <c r="E159" s="24" t="s">
        <v>327</v>
      </c>
      <c r="F159" s="45"/>
      <c r="G159" s="45"/>
      <c r="H159" s="45"/>
      <c r="I159" s="45"/>
      <c r="J159" s="45"/>
      <c r="K159" s="30">
        <v>56</v>
      </c>
      <c r="L159" s="50"/>
      <c r="M159" s="45"/>
      <c r="O159" s="45">
        <f>SUM(F159:N159)</f>
        <v>56</v>
      </c>
      <c r="P159" s="11">
        <f>O159</f>
        <v>56</v>
      </c>
    </row>
    <row r="160" spans="1:16" ht="15" customHeight="1" x14ac:dyDescent="0.25">
      <c r="A160" s="45">
        <v>155</v>
      </c>
      <c r="B160" s="29" t="s">
        <v>353</v>
      </c>
      <c r="C160" s="29" t="s">
        <v>531</v>
      </c>
      <c r="D160" s="40" t="s">
        <v>436</v>
      </c>
      <c r="E160" s="45" t="s">
        <v>327</v>
      </c>
      <c r="F160" s="45"/>
      <c r="G160" s="45"/>
      <c r="H160" s="45"/>
      <c r="I160" s="45">
        <v>55</v>
      </c>
      <c r="J160" s="45"/>
      <c r="K160" s="45"/>
      <c r="L160" s="50"/>
      <c r="M160" s="45"/>
      <c r="O160" s="45">
        <f>SUM(F160:N160)</f>
        <v>55</v>
      </c>
      <c r="P160" s="11">
        <f>O160</f>
        <v>55</v>
      </c>
    </row>
    <row r="161" spans="1:16" ht="15" customHeight="1" x14ac:dyDescent="0.25">
      <c r="A161" s="45">
        <v>156</v>
      </c>
      <c r="B161" s="46" t="s">
        <v>409</v>
      </c>
      <c r="C161" s="46" t="s">
        <v>410</v>
      </c>
      <c r="D161" s="47" t="s">
        <v>373</v>
      </c>
      <c r="E161" s="45" t="s">
        <v>327</v>
      </c>
      <c r="F161" s="48">
        <v>55</v>
      </c>
      <c r="G161" s="45"/>
      <c r="H161" s="45"/>
      <c r="I161" s="45"/>
      <c r="J161" s="45"/>
      <c r="K161" s="45"/>
      <c r="L161" s="50"/>
      <c r="M161" s="45"/>
      <c r="O161" s="45">
        <f>SUM(F161:N161)</f>
        <v>55</v>
      </c>
      <c r="P161" s="11">
        <f>O161</f>
        <v>55</v>
      </c>
    </row>
    <row r="162" spans="1:16" ht="15" customHeight="1" x14ac:dyDescent="0.25">
      <c r="A162" s="45">
        <v>157</v>
      </c>
      <c r="B162" s="52" t="s">
        <v>392</v>
      </c>
      <c r="C162" s="52" t="s">
        <v>453</v>
      </c>
      <c r="D162" s="51" t="s">
        <v>636</v>
      </c>
      <c r="E162" s="51" t="s">
        <v>330</v>
      </c>
      <c r="F162" s="45"/>
      <c r="G162" s="45"/>
      <c r="H162" s="45"/>
      <c r="I162" s="45"/>
      <c r="J162" s="45"/>
      <c r="K162" s="45"/>
      <c r="L162" s="50"/>
      <c r="M162" s="45">
        <v>54</v>
      </c>
      <c r="O162" s="45">
        <f>SUM(F162:N162)</f>
        <v>54</v>
      </c>
      <c r="P162" s="11">
        <f>O162</f>
        <v>54</v>
      </c>
    </row>
    <row r="163" spans="1:16" ht="15" customHeight="1" x14ac:dyDescent="0.25">
      <c r="A163" s="45">
        <v>158</v>
      </c>
      <c r="B163" s="41" t="s">
        <v>584</v>
      </c>
      <c r="C163" s="60" t="s">
        <v>698</v>
      </c>
      <c r="D163" s="27"/>
      <c r="E163" s="24"/>
      <c r="F163" s="45"/>
      <c r="G163" s="45"/>
      <c r="H163" s="45"/>
      <c r="I163" s="45"/>
      <c r="J163" s="45"/>
      <c r="K163" s="30">
        <v>54</v>
      </c>
      <c r="L163" s="50"/>
      <c r="M163" s="45"/>
      <c r="O163" s="45">
        <f>SUM(F163:N163)</f>
        <v>54</v>
      </c>
      <c r="P163" s="11">
        <f>O163</f>
        <v>54</v>
      </c>
    </row>
    <row r="164" spans="1:16" ht="15" customHeight="1" x14ac:dyDescent="0.25">
      <c r="A164" s="45">
        <v>159</v>
      </c>
      <c r="B164" s="29" t="s">
        <v>250</v>
      </c>
      <c r="C164" s="29" t="s">
        <v>532</v>
      </c>
      <c r="D164" s="40" t="s">
        <v>56</v>
      </c>
      <c r="E164" s="45" t="s">
        <v>327</v>
      </c>
      <c r="F164" s="45"/>
      <c r="G164" s="45"/>
      <c r="H164" s="45"/>
      <c r="I164" s="45">
        <v>54</v>
      </c>
      <c r="J164" s="45"/>
      <c r="K164" s="45"/>
      <c r="L164" s="50"/>
      <c r="M164" s="45"/>
      <c r="O164" s="45">
        <f>SUM(F164:N164)</f>
        <v>54</v>
      </c>
      <c r="P164" s="11">
        <f>O164</f>
        <v>54</v>
      </c>
    </row>
    <row r="165" spans="1:16" ht="15" customHeight="1" x14ac:dyDescent="0.25">
      <c r="A165" s="45">
        <v>160</v>
      </c>
      <c r="B165" s="46" t="s">
        <v>411</v>
      </c>
      <c r="C165" s="46" t="s">
        <v>408</v>
      </c>
      <c r="D165" s="47" t="s">
        <v>53</v>
      </c>
      <c r="E165" s="45" t="s">
        <v>327</v>
      </c>
      <c r="F165" s="48">
        <v>54</v>
      </c>
      <c r="G165" s="45"/>
      <c r="H165" s="45"/>
      <c r="I165" s="45"/>
      <c r="J165" s="45"/>
      <c r="K165" s="45"/>
      <c r="L165" s="50"/>
      <c r="M165" s="45"/>
      <c r="O165" s="45">
        <f>SUM(F165:N165)</f>
        <v>54</v>
      </c>
      <c r="P165" s="11">
        <f>O165</f>
        <v>54</v>
      </c>
    </row>
    <row r="166" spans="1:16" ht="15" customHeight="1" x14ac:dyDescent="0.25">
      <c r="A166" s="45">
        <v>161</v>
      </c>
      <c r="B166" s="52" t="s">
        <v>668</v>
      </c>
      <c r="C166" s="52" t="s">
        <v>312</v>
      </c>
      <c r="D166" s="51" t="s">
        <v>636</v>
      </c>
      <c r="E166" s="51" t="s">
        <v>327</v>
      </c>
      <c r="F166" s="45"/>
      <c r="G166" s="45"/>
      <c r="H166" s="45"/>
      <c r="I166" s="45"/>
      <c r="J166" s="45"/>
      <c r="K166" s="45"/>
      <c r="L166" s="50"/>
      <c r="M166" s="45">
        <v>53</v>
      </c>
      <c r="O166" s="45">
        <f>SUM(F166:N166)</f>
        <v>53</v>
      </c>
      <c r="P166" s="11">
        <f>O166</f>
        <v>53</v>
      </c>
    </row>
    <row r="167" spans="1:16" ht="15" customHeight="1" x14ac:dyDescent="0.25">
      <c r="A167" s="45">
        <v>162</v>
      </c>
      <c r="B167" s="29" t="s">
        <v>343</v>
      </c>
      <c r="C167" s="29" t="s">
        <v>125</v>
      </c>
      <c r="D167" s="40"/>
      <c r="E167" s="45" t="s">
        <v>327</v>
      </c>
      <c r="F167" s="45"/>
      <c r="G167" s="45"/>
      <c r="H167" s="45"/>
      <c r="I167" s="45">
        <v>53</v>
      </c>
      <c r="J167" s="45"/>
      <c r="K167" s="45"/>
      <c r="L167" s="50"/>
      <c r="M167" s="45"/>
      <c r="O167" s="45">
        <f>SUM(F167:N167)</f>
        <v>53</v>
      </c>
      <c r="P167" s="11">
        <f>O167</f>
        <v>53</v>
      </c>
    </row>
    <row r="168" spans="1:16" ht="15" customHeight="1" x14ac:dyDescent="0.25">
      <c r="A168" s="45">
        <v>163</v>
      </c>
      <c r="B168" s="41" t="s">
        <v>342</v>
      </c>
      <c r="C168" s="41" t="s">
        <v>585</v>
      </c>
      <c r="D168" s="27" t="s">
        <v>53</v>
      </c>
      <c r="E168" s="24" t="s">
        <v>330</v>
      </c>
      <c r="F168" s="45"/>
      <c r="G168" s="45"/>
      <c r="H168" s="45"/>
      <c r="I168" s="45"/>
      <c r="J168" s="45"/>
      <c r="K168" s="30">
        <v>53</v>
      </c>
      <c r="L168" s="50"/>
      <c r="M168" s="45"/>
      <c r="O168" s="45">
        <f>SUM(F168:N168)</f>
        <v>53</v>
      </c>
      <c r="P168" s="11">
        <f>O168</f>
        <v>53</v>
      </c>
    </row>
    <row r="169" spans="1:16" ht="15" customHeight="1" x14ac:dyDescent="0.25">
      <c r="A169" s="45">
        <v>164</v>
      </c>
      <c r="B169" t="s">
        <v>696</v>
      </c>
      <c r="C169" t="s">
        <v>697</v>
      </c>
      <c r="D169" t="s">
        <v>53</v>
      </c>
      <c r="E169" s="28" t="s">
        <v>330</v>
      </c>
      <c r="L169" s="5"/>
      <c r="M169" s="5"/>
      <c r="N169" s="28">
        <v>52</v>
      </c>
      <c r="O169" s="45">
        <f>SUM(F169:N169)</f>
        <v>52</v>
      </c>
      <c r="P169" s="11">
        <f>O169</f>
        <v>52</v>
      </c>
    </row>
    <row r="170" spans="1:16" ht="15" customHeight="1" x14ac:dyDescent="0.25">
      <c r="A170" s="45">
        <v>165</v>
      </c>
      <c r="B170" s="52" t="s">
        <v>669</v>
      </c>
      <c r="C170" s="52" t="s">
        <v>453</v>
      </c>
      <c r="D170" s="51" t="s">
        <v>636</v>
      </c>
      <c r="E170" s="51" t="s">
        <v>327</v>
      </c>
      <c r="F170" s="45"/>
      <c r="G170" s="45"/>
      <c r="H170" s="45"/>
      <c r="I170" s="45"/>
      <c r="J170" s="45"/>
      <c r="K170" s="45"/>
      <c r="L170" s="50"/>
      <c r="M170" s="45">
        <v>52</v>
      </c>
      <c r="O170" s="45">
        <f>SUM(F170:N170)</f>
        <v>52</v>
      </c>
      <c r="P170" s="11">
        <f>O170</f>
        <v>52</v>
      </c>
    </row>
    <row r="171" spans="1:16" ht="15" customHeight="1" x14ac:dyDescent="0.25">
      <c r="A171" s="45">
        <v>166</v>
      </c>
      <c r="B171" s="41" t="s">
        <v>382</v>
      </c>
      <c r="C171" s="41" t="s">
        <v>582</v>
      </c>
      <c r="D171" s="27" t="s">
        <v>73</v>
      </c>
      <c r="E171" s="24" t="s">
        <v>327</v>
      </c>
      <c r="F171" s="45"/>
      <c r="G171" s="45"/>
      <c r="H171" s="45"/>
      <c r="I171" s="45"/>
      <c r="J171" s="45"/>
      <c r="K171" s="30">
        <v>52</v>
      </c>
      <c r="L171" s="50"/>
      <c r="M171" s="45"/>
      <c r="O171" s="45">
        <f>SUM(F171:N171)</f>
        <v>52</v>
      </c>
      <c r="P171" s="11">
        <f>O171</f>
        <v>52</v>
      </c>
    </row>
    <row r="172" spans="1:16" ht="15" customHeight="1" x14ac:dyDescent="0.25">
      <c r="A172" s="45">
        <v>167</v>
      </c>
      <c r="B172" s="29" t="s">
        <v>533</v>
      </c>
      <c r="C172" s="29" t="s">
        <v>534</v>
      </c>
      <c r="D172" s="40" t="s">
        <v>56</v>
      </c>
      <c r="E172" s="45" t="s">
        <v>323</v>
      </c>
      <c r="F172" s="45"/>
      <c r="G172" s="45"/>
      <c r="H172" s="45"/>
      <c r="I172" s="45">
        <v>52</v>
      </c>
      <c r="J172" s="45"/>
      <c r="K172" s="45"/>
      <c r="L172" s="50"/>
      <c r="M172" s="45"/>
      <c r="O172" s="45">
        <f>SUM(F172:N172)</f>
        <v>52</v>
      </c>
      <c r="P172" s="11">
        <f>O172</f>
        <v>52</v>
      </c>
    </row>
    <row r="173" spans="1:16" ht="15" customHeight="1" x14ac:dyDescent="0.25">
      <c r="A173" s="45">
        <v>168</v>
      </c>
      <c r="B173" s="29" t="s">
        <v>250</v>
      </c>
      <c r="C173" s="29" t="s">
        <v>534</v>
      </c>
      <c r="D173" s="40" t="s">
        <v>56</v>
      </c>
      <c r="E173" s="45" t="s">
        <v>321</v>
      </c>
      <c r="F173" s="45"/>
      <c r="G173" s="45"/>
      <c r="H173" s="45"/>
      <c r="I173" s="45">
        <v>51</v>
      </c>
      <c r="J173" s="45"/>
      <c r="K173" s="45"/>
      <c r="L173" s="50"/>
      <c r="M173" s="45"/>
      <c r="O173" s="45">
        <f>SUM(F173:N173)</f>
        <v>51</v>
      </c>
      <c r="P173" s="11">
        <f>O173</f>
        <v>51</v>
      </c>
    </row>
    <row r="174" spans="1:16" ht="15" customHeight="1" x14ac:dyDescent="0.25">
      <c r="A174" s="45">
        <v>169</v>
      </c>
      <c r="B174" s="46" t="s">
        <v>331</v>
      </c>
      <c r="C174" s="46" t="s">
        <v>351</v>
      </c>
      <c r="D174" s="47"/>
      <c r="E174" s="45" t="s">
        <v>330</v>
      </c>
      <c r="F174" s="48">
        <v>51</v>
      </c>
      <c r="G174" s="45"/>
      <c r="H174" s="45"/>
      <c r="I174" s="45"/>
      <c r="J174" s="45"/>
      <c r="K174" s="45"/>
      <c r="L174" s="50"/>
      <c r="M174" s="45"/>
      <c r="O174" s="45">
        <f>SUM(F174:N174)</f>
        <v>51</v>
      </c>
      <c r="P174" s="11">
        <f>O174</f>
        <v>51</v>
      </c>
    </row>
    <row r="175" spans="1:16" ht="15" customHeight="1" x14ac:dyDescent="0.25">
      <c r="A175" s="45">
        <v>170</v>
      </c>
      <c r="B175" t="s">
        <v>328</v>
      </c>
      <c r="C175" t="s">
        <v>697</v>
      </c>
      <c r="D175" t="s">
        <v>53</v>
      </c>
      <c r="E175" s="28" t="s">
        <v>330</v>
      </c>
      <c r="L175" s="5"/>
      <c r="M175" s="5"/>
      <c r="N175" s="28">
        <v>50</v>
      </c>
      <c r="O175" s="45">
        <f>SUM(F175:N175)</f>
        <v>50</v>
      </c>
      <c r="P175" s="11">
        <f>O175</f>
        <v>50</v>
      </c>
    </row>
    <row r="176" spans="1:16" ht="15" customHeight="1" x14ac:dyDescent="0.25">
      <c r="A176" s="45">
        <v>171</v>
      </c>
      <c r="B176" s="52" t="s">
        <v>328</v>
      </c>
      <c r="C176" s="52" t="s">
        <v>670</v>
      </c>
      <c r="D176" s="51" t="s">
        <v>660</v>
      </c>
      <c r="E176" s="51" t="s">
        <v>330</v>
      </c>
      <c r="F176" s="45"/>
      <c r="G176" s="45"/>
      <c r="H176" s="45"/>
      <c r="I176" s="45"/>
      <c r="J176" s="45"/>
      <c r="K176" s="45"/>
      <c r="L176" s="50"/>
      <c r="M176" s="45">
        <v>50</v>
      </c>
      <c r="O176" s="45">
        <f>SUM(F176:N176)</f>
        <v>50</v>
      </c>
      <c r="P176" s="11">
        <f>O176</f>
        <v>50</v>
      </c>
    </row>
    <row r="177" spans="1:16" ht="15" customHeight="1" x14ac:dyDescent="0.25">
      <c r="A177" s="45">
        <v>172</v>
      </c>
      <c r="B177" s="41" t="s">
        <v>500</v>
      </c>
      <c r="C177" s="41" t="s">
        <v>586</v>
      </c>
      <c r="D177" s="27" t="s">
        <v>53</v>
      </c>
      <c r="E177" s="24" t="s">
        <v>327</v>
      </c>
      <c r="F177" s="45"/>
      <c r="G177" s="45"/>
      <c r="H177" s="45"/>
      <c r="I177" s="45"/>
      <c r="J177" s="45"/>
      <c r="K177" s="30">
        <v>50</v>
      </c>
      <c r="L177" s="50"/>
      <c r="M177" s="45"/>
      <c r="O177" s="45">
        <f>SUM(F177:N177)</f>
        <v>50</v>
      </c>
      <c r="P177" s="11">
        <f>O177</f>
        <v>50</v>
      </c>
    </row>
    <row r="178" spans="1:16" ht="15" customHeight="1" x14ac:dyDescent="0.25">
      <c r="A178" s="45">
        <v>173</v>
      </c>
      <c r="B178" s="46" t="s">
        <v>75</v>
      </c>
      <c r="C178" s="46" t="s">
        <v>14</v>
      </c>
      <c r="D178" s="47"/>
      <c r="E178" s="45" t="s">
        <v>330</v>
      </c>
      <c r="F178" s="48">
        <v>50</v>
      </c>
      <c r="G178" s="45"/>
      <c r="H178" s="45"/>
      <c r="I178" s="45"/>
      <c r="J178" s="45"/>
      <c r="K178" s="45"/>
      <c r="L178" s="50"/>
      <c r="M178" s="45"/>
      <c r="O178" s="45">
        <f>SUM(F178:N178)</f>
        <v>50</v>
      </c>
      <c r="P178" s="11">
        <f>O178</f>
        <v>50</v>
      </c>
    </row>
    <row r="179" spans="1:16" ht="15" customHeight="1" x14ac:dyDescent="0.25">
      <c r="A179" s="45">
        <v>174</v>
      </c>
      <c r="B179" s="41" t="s">
        <v>587</v>
      </c>
      <c r="C179" s="41" t="s">
        <v>588</v>
      </c>
      <c r="D179" s="27" t="s">
        <v>53</v>
      </c>
      <c r="E179" s="24" t="s">
        <v>327</v>
      </c>
      <c r="F179" s="45"/>
      <c r="G179" s="45"/>
      <c r="H179" s="45"/>
      <c r="I179" s="45"/>
      <c r="J179" s="45"/>
      <c r="K179" s="30">
        <v>49</v>
      </c>
      <c r="L179" s="50"/>
      <c r="M179" s="45"/>
      <c r="O179" s="45">
        <f>SUM(F179:N179)</f>
        <v>49</v>
      </c>
      <c r="P179" s="11">
        <f>O179</f>
        <v>49</v>
      </c>
    </row>
    <row r="180" spans="1:16" ht="15" customHeight="1" x14ac:dyDescent="0.25">
      <c r="A180" s="45">
        <v>175</v>
      </c>
      <c r="B180" s="52" t="s">
        <v>671</v>
      </c>
      <c r="C180" s="52" t="s">
        <v>152</v>
      </c>
      <c r="D180" s="51" t="s">
        <v>636</v>
      </c>
      <c r="E180" s="51" t="s">
        <v>330</v>
      </c>
      <c r="F180" s="45"/>
      <c r="G180" s="45"/>
      <c r="H180" s="45"/>
      <c r="I180" s="45"/>
      <c r="J180" s="45"/>
      <c r="K180" s="45"/>
      <c r="L180" s="50"/>
      <c r="M180" s="45">
        <v>48</v>
      </c>
      <c r="O180" s="45">
        <f>SUM(F180:N180)</f>
        <v>48</v>
      </c>
      <c r="P180" s="11">
        <f>O180</f>
        <v>48</v>
      </c>
    </row>
    <row r="181" spans="1:16" ht="15" customHeight="1" x14ac:dyDescent="0.25">
      <c r="A181" s="45">
        <v>176</v>
      </c>
      <c r="B181" s="41" t="s">
        <v>320</v>
      </c>
      <c r="C181" s="41" t="s">
        <v>578</v>
      </c>
      <c r="D181" s="27"/>
      <c r="E181" s="24" t="s">
        <v>330</v>
      </c>
      <c r="F181" s="45"/>
      <c r="G181" s="45"/>
      <c r="H181" s="45"/>
      <c r="I181" s="45"/>
      <c r="J181" s="45"/>
      <c r="K181" s="30">
        <v>48</v>
      </c>
      <c r="L181" s="50"/>
      <c r="M181" s="45"/>
      <c r="O181" s="45">
        <f>SUM(F181:N181)</f>
        <v>48</v>
      </c>
      <c r="P181" s="11">
        <f>O181</f>
        <v>48</v>
      </c>
    </row>
    <row r="182" spans="1:16" ht="15" customHeight="1" x14ac:dyDescent="0.25">
      <c r="A182" s="45">
        <v>177</v>
      </c>
      <c r="B182" s="41" t="s">
        <v>328</v>
      </c>
      <c r="C182" s="41" t="s">
        <v>589</v>
      </c>
      <c r="D182" s="27" t="s">
        <v>590</v>
      </c>
      <c r="E182" s="24" t="s">
        <v>321</v>
      </c>
      <c r="F182" s="45"/>
      <c r="G182" s="45"/>
      <c r="H182" s="45"/>
      <c r="I182" s="45"/>
      <c r="J182" s="45"/>
      <c r="K182" s="30">
        <v>47</v>
      </c>
      <c r="L182" s="50"/>
      <c r="M182" s="45"/>
      <c r="O182" s="45">
        <f>SUM(F182:N182)</f>
        <v>47</v>
      </c>
      <c r="P182" s="11">
        <f>O182</f>
        <v>47</v>
      </c>
    </row>
    <row r="183" spans="1:16" ht="15" customHeight="1" x14ac:dyDescent="0.25">
      <c r="A183" s="45">
        <v>178</v>
      </c>
      <c r="B183" s="41" t="s">
        <v>591</v>
      </c>
      <c r="C183" s="41" t="s">
        <v>573</v>
      </c>
      <c r="D183" s="27"/>
      <c r="E183" s="24" t="s">
        <v>321</v>
      </c>
      <c r="F183" s="45"/>
      <c r="G183" s="45"/>
      <c r="H183" s="45"/>
      <c r="I183" s="45"/>
      <c r="J183" s="45"/>
      <c r="K183" s="30">
        <v>45</v>
      </c>
      <c r="L183" s="50"/>
      <c r="M183" s="45"/>
      <c r="O183" s="45">
        <f>SUM(F183:N183)</f>
        <v>45</v>
      </c>
      <c r="P183" s="11">
        <f>O183</f>
        <v>45</v>
      </c>
    </row>
    <row r="184" spans="1:16" ht="15" customHeight="1" x14ac:dyDescent="0.25">
      <c r="A184" s="45">
        <v>179</v>
      </c>
      <c r="B184" s="29" t="s">
        <v>331</v>
      </c>
      <c r="C184" s="29" t="s">
        <v>532</v>
      </c>
      <c r="D184" s="40" t="s">
        <v>56</v>
      </c>
      <c r="E184" s="45" t="s">
        <v>330</v>
      </c>
      <c r="F184" s="45"/>
      <c r="G184" s="45"/>
      <c r="H184" s="45"/>
      <c r="I184" s="45">
        <v>45</v>
      </c>
      <c r="J184" s="45"/>
      <c r="K184" s="45"/>
      <c r="L184" s="50"/>
      <c r="M184" s="45"/>
      <c r="O184" s="45">
        <f>SUM(F184:N184)</f>
        <v>45</v>
      </c>
      <c r="P184" s="11">
        <f>O184</f>
        <v>45</v>
      </c>
    </row>
    <row r="185" spans="1:16" ht="15" customHeight="1" x14ac:dyDescent="0.25">
      <c r="A185" s="45">
        <v>180</v>
      </c>
      <c r="B185" s="41" t="s">
        <v>23</v>
      </c>
      <c r="C185" s="41" t="s">
        <v>593</v>
      </c>
      <c r="D185" s="27" t="s">
        <v>53</v>
      </c>
      <c r="E185" s="24" t="s">
        <v>330</v>
      </c>
      <c r="F185" s="45"/>
      <c r="G185" s="45"/>
      <c r="H185" s="45"/>
      <c r="I185" s="45"/>
      <c r="J185" s="45"/>
      <c r="K185" s="30">
        <v>41</v>
      </c>
      <c r="L185" s="50"/>
      <c r="M185" s="45"/>
      <c r="O185" s="45">
        <f>SUM(F185:N185)</f>
        <v>41</v>
      </c>
      <c r="P185" s="11">
        <f>O185</f>
        <v>41</v>
      </c>
    </row>
    <row r="186" spans="1:16" ht="15" customHeight="1" x14ac:dyDescent="0.25">
      <c r="A186" s="45">
        <v>181</v>
      </c>
      <c r="B186" s="41" t="s">
        <v>580</v>
      </c>
      <c r="C186" s="41" t="s">
        <v>593</v>
      </c>
      <c r="D186" s="27" t="s">
        <v>53</v>
      </c>
      <c r="E186" s="24" t="s">
        <v>327</v>
      </c>
      <c r="F186" s="45"/>
      <c r="G186" s="45"/>
      <c r="H186" s="45"/>
      <c r="I186" s="45"/>
      <c r="J186" s="45"/>
      <c r="K186" s="30">
        <v>40</v>
      </c>
      <c r="L186" s="50"/>
      <c r="M186" s="45"/>
      <c r="O186" s="45">
        <f>SUM(F186:N186)</f>
        <v>40</v>
      </c>
      <c r="P186" s="11">
        <f>O186</f>
        <v>40</v>
      </c>
    </row>
    <row r="187" spans="1:16" ht="15" customHeight="1" x14ac:dyDescent="0.25">
      <c r="A187" s="45">
        <v>182</v>
      </c>
      <c r="B187" s="29" t="s">
        <v>491</v>
      </c>
      <c r="C187" s="29" t="s">
        <v>538</v>
      </c>
      <c r="D187" s="40"/>
      <c r="E187" s="45" t="s">
        <v>321</v>
      </c>
      <c r="F187" s="45"/>
      <c r="G187" s="45"/>
      <c r="H187" s="45"/>
      <c r="I187" s="45">
        <v>39</v>
      </c>
      <c r="J187" s="45"/>
      <c r="K187" s="45"/>
      <c r="L187" s="50"/>
      <c r="M187" s="45"/>
      <c r="O187" s="45">
        <f>SUM(F187:N187)</f>
        <v>39</v>
      </c>
      <c r="P187" s="11">
        <f>O187</f>
        <v>39</v>
      </c>
    </row>
    <row r="188" spans="1:16" ht="15" customHeight="1" x14ac:dyDescent="0.25">
      <c r="A188" s="45">
        <v>183</v>
      </c>
      <c r="B188" s="41" t="s">
        <v>594</v>
      </c>
      <c r="C188" s="41" t="s">
        <v>595</v>
      </c>
      <c r="D188" s="27" t="s">
        <v>73</v>
      </c>
      <c r="E188" s="24" t="s">
        <v>327</v>
      </c>
      <c r="F188" s="45"/>
      <c r="G188" s="45"/>
      <c r="H188" s="45"/>
      <c r="I188" s="45"/>
      <c r="J188" s="45"/>
      <c r="K188" s="30">
        <v>37</v>
      </c>
      <c r="L188" s="50"/>
      <c r="M188" s="45"/>
      <c r="O188" s="45">
        <f>SUM(F188:N188)</f>
        <v>37</v>
      </c>
      <c r="P188" s="11">
        <f>O188</f>
        <v>37</v>
      </c>
    </row>
    <row r="189" spans="1:16" ht="15" customHeight="1" x14ac:dyDescent="0.25">
      <c r="A189" s="45">
        <v>184</v>
      </c>
      <c r="B189" s="41" t="s">
        <v>332</v>
      </c>
      <c r="C189" s="41" t="s">
        <v>586</v>
      </c>
      <c r="D189" s="27" t="s">
        <v>53</v>
      </c>
      <c r="E189" s="24" t="s">
        <v>330</v>
      </c>
      <c r="F189" s="45"/>
      <c r="G189" s="45"/>
      <c r="H189" s="45"/>
      <c r="I189" s="45"/>
      <c r="J189" s="45"/>
      <c r="K189" s="30">
        <v>33</v>
      </c>
      <c r="L189" s="50"/>
      <c r="M189" s="45"/>
      <c r="O189" s="45">
        <f>SUM(F189:N189)</f>
        <v>33</v>
      </c>
      <c r="P189" s="11">
        <f>O189</f>
        <v>33</v>
      </c>
    </row>
    <row r="190" spans="1:16" ht="15" customHeight="1" x14ac:dyDescent="0.25">
      <c r="A190" s="45">
        <v>185</v>
      </c>
      <c r="B190" s="41" t="s">
        <v>597</v>
      </c>
      <c r="C190" s="41" t="s">
        <v>582</v>
      </c>
      <c r="D190" s="27" t="s">
        <v>73</v>
      </c>
      <c r="E190" s="24" t="s">
        <v>330</v>
      </c>
      <c r="F190" s="45"/>
      <c r="G190" s="45"/>
      <c r="H190" s="45"/>
      <c r="I190" s="45"/>
      <c r="J190" s="45"/>
      <c r="K190" s="30">
        <v>31</v>
      </c>
      <c r="L190" s="50"/>
      <c r="M190" s="45"/>
      <c r="O190" s="45">
        <f>SUM(F190:N190)</f>
        <v>31</v>
      </c>
      <c r="P190" s="11">
        <f>O190</f>
        <v>31</v>
      </c>
    </row>
    <row r="191" spans="1:16" ht="15" customHeight="1" x14ac:dyDescent="0.25">
      <c r="A191" s="7"/>
      <c r="B191"/>
      <c r="C191"/>
      <c r="D191"/>
      <c r="E191" s="28"/>
      <c r="L191" s="5"/>
      <c r="M191" s="5"/>
      <c r="O191" s="45"/>
    </row>
    <row r="192" spans="1:16" ht="15" customHeight="1" x14ac:dyDescent="0.25">
      <c r="A192" s="7"/>
      <c r="B192"/>
      <c r="C192"/>
      <c r="D192"/>
      <c r="E192" s="28"/>
      <c r="L192" s="5"/>
      <c r="M192" s="5"/>
      <c r="O192" s="45"/>
    </row>
    <row r="193" spans="1:15" ht="15" customHeight="1" x14ac:dyDescent="0.25">
      <c r="A193" s="7"/>
      <c r="B193"/>
      <c r="C193"/>
      <c r="D193"/>
      <c r="E193" s="28"/>
      <c r="L193" s="5"/>
      <c r="M193" s="5"/>
      <c r="O193" s="45"/>
    </row>
    <row r="194" spans="1:15" ht="15" customHeight="1" x14ac:dyDescent="0.25">
      <c r="A194" s="7"/>
      <c r="B194"/>
      <c r="C194"/>
      <c r="D194"/>
      <c r="E194" s="28"/>
      <c r="L194" s="5"/>
      <c r="M194" s="5"/>
      <c r="O194" s="45"/>
    </row>
    <row r="195" spans="1:15" ht="15" customHeight="1" x14ac:dyDescent="0.25">
      <c r="A195" s="7"/>
      <c r="B195"/>
      <c r="C195"/>
      <c r="D195"/>
      <c r="E195" s="28"/>
      <c r="L195" s="5"/>
      <c r="M195" s="5"/>
      <c r="O195" s="45"/>
    </row>
    <row r="196" spans="1:15" ht="15" customHeight="1" x14ac:dyDescent="0.25">
      <c r="A196" s="7"/>
      <c r="B196"/>
      <c r="C196"/>
      <c r="D196"/>
      <c r="E196" s="28"/>
      <c r="L196" s="5"/>
      <c r="M196" s="5"/>
      <c r="O196" s="45"/>
    </row>
    <row r="197" spans="1:15" ht="15" customHeight="1" x14ac:dyDescent="0.25">
      <c r="B197"/>
      <c r="C197"/>
      <c r="D197"/>
      <c r="E197" s="28"/>
      <c r="O197" s="45"/>
    </row>
    <row r="198" spans="1:15" ht="15" customHeight="1" x14ac:dyDescent="0.25">
      <c r="B198"/>
      <c r="C198"/>
      <c r="D198"/>
      <c r="E198" s="28"/>
      <c r="O198" s="45"/>
    </row>
    <row r="199" spans="1:15" ht="15" customHeight="1" x14ac:dyDescent="0.25">
      <c r="A199" s="7"/>
      <c r="B199"/>
      <c r="C199"/>
      <c r="D199"/>
      <c r="E199" s="28"/>
      <c r="L199" s="5"/>
      <c r="M199" s="5"/>
      <c r="O199" s="45"/>
    </row>
    <row r="200" spans="1:15" ht="15" customHeight="1" x14ac:dyDescent="0.25">
      <c r="A200" s="7"/>
      <c r="B200"/>
      <c r="C200"/>
      <c r="D200"/>
      <c r="E200" s="28"/>
      <c r="L200" s="5"/>
      <c r="M200" s="5"/>
      <c r="O200" s="45"/>
    </row>
    <row r="201" spans="1:15" ht="15" customHeight="1" x14ac:dyDescent="0.25">
      <c r="A201" s="7"/>
      <c r="B201"/>
      <c r="C201"/>
      <c r="D201"/>
      <c r="E201" s="28"/>
      <c r="L201" s="5"/>
      <c r="M201" s="5"/>
      <c r="O201" s="45"/>
    </row>
    <row r="202" spans="1:15" ht="15" customHeight="1" x14ac:dyDescent="0.25">
      <c r="A202" s="7"/>
      <c r="B202"/>
      <c r="C202"/>
      <c r="D202"/>
      <c r="E202" s="28"/>
      <c r="L202" s="5"/>
      <c r="M202" s="5"/>
      <c r="O202" s="45"/>
    </row>
    <row r="203" spans="1:15" ht="15" customHeight="1" x14ac:dyDescent="0.25">
      <c r="B203"/>
      <c r="C203"/>
      <c r="D203"/>
      <c r="E203" s="28"/>
      <c r="O203" s="45"/>
    </row>
    <row r="204" spans="1:15" ht="15" customHeight="1" x14ac:dyDescent="0.25">
      <c r="A204" s="7"/>
      <c r="B204"/>
      <c r="C204"/>
      <c r="D204"/>
      <c r="E204" s="28"/>
      <c r="L204" s="5"/>
      <c r="M204" s="5"/>
      <c r="O204" s="45"/>
    </row>
    <row r="205" spans="1:15" ht="15" customHeight="1" x14ac:dyDescent="0.25">
      <c r="A205" s="7"/>
      <c r="B205"/>
      <c r="C205"/>
      <c r="D205"/>
      <c r="E205" s="28"/>
      <c r="L205" s="5"/>
      <c r="M205" s="5"/>
      <c r="O205" s="45"/>
    </row>
    <row r="206" spans="1:15" ht="15" customHeight="1" x14ac:dyDescent="0.25">
      <c r="A206" s="7"/>
      <c r="B206"/>
      <c r="C206"/>
      <c r="D206"/>
      <c r="E206" s="28"/>
      <c r="L206" s="5"/>
      <c r="M206" s="5"/>
      <c r="O206" s="45"/>
    </row>
    <row r="207" spans="1:15" ht="15" customHeight="1" x14ac:dyDescent="0.25">
      <c r="A207" s="7"/>
      <c r="B207"/>
      <c r="C207"/>
      <c r="D207"/>
      <c r="E207" s="28"/>
      <c r="L207" s="5"/>
      <c r="M207" s="5"/>
      <c r="O207" s="45"/>
    </row>
    <row r="208" spans="1:15" ht="15" customHeight="1" x14ac:dyDescent="0.25">
      <c r="A208" s="7"/>
      <c r="B208"/>
      <c r="C208"/>
      <c r="D208"/>
      <c r="E208" s="28"/>
      <c r="L208" s="5"/>
      <c r="M208" s="5"/>
      <c r="O208" s="45"/>
    </row>
    <row r="209" spans="1:15" ht="15" customHeight="1" x14ac:dyDescent="0.25">
      <c r="A209" s="7"/>
      <c r="B209"/>
      <c r="C209"/>
      <c r="D209"/>
      <c r="E209" s="28"/>
      <c r="L209" s="5"/>
      <c r="M209" s="5"/>
      <c r="O209" s="45"/>
    </row>
    <row r="210" spans="1:15" ht="15" customHeight="1" x14ac:dyDescent="0.25">
      <c r="A210" s="7"/>
      <c r="B210"/>
      <c r="C210"/>
      <c r="D210"/>
      <c r="E210" s="28"/>
      <c r="L210" s="5"/>
      <c r="M210" s="5"/>
      <c r="O210" s="45"/>
    </row>
    <row r="211" spans="1:15" ht="15" customHeight="1" x14ac:dyDescent="0.25">
      <c r="B211"/>
      <c r="C211"/>
      <c r="D211"/>
      <c r="E211" s="28"/>
      <c r="O211" s="45"/>
    </row>
    <row r="212" spans="1:15" ht="15" customHeight="1" x14ac:dyDescent="0.25">
      <c r="A212" s="7"/>
      <c r="B212"/>
      <c r="C212"/>
      <c r="D212"/>
      <c r="E212" s="28"/>
      <c r="L212" s="5"/>
      <c r="M212" s="5"/>
      <c r="O212" s="45"/>
    </row>
    <row r="213" spans="1:15" ht="15" customHeight="1" x14ac:dyDescent="0.25">
      <c r="A213" s="7"/>
      <c r="B213"/>
      <c r="C213"/>
      <c r="D213"/>
      <c r="E213" s="28"/>
      <c r="L213" s="5"/>
      <c r="M213" s="5"/>
      <c r="O213" s="45"/>
    </row>
    <row r="214" spans="1:15" ht="15" customHeight="1" x14ac:dyDescent="0.25">
      <c r="A214" s="7"/>
      <c r="B214"/>
      <c r="C214"/>
      <c r="D214"/>
      <c r="E214" s="28"/>
      <c r="L214" s="5"/>
      <c r="M214" s="5"/>
      <c r="O214" s="45"/>
    </row>
    <row r="215" spans="1:15" ht="15" customHeight="1" x14ac:dyDescent="0.25">
      <c r="A215" s="7"/>
      <c r="B215"/>
      <c r="C215"/>
      <c r="D215"/>
      <c r="E215" s="28"/>
      <c r="L215" s="5"/>
      <c r="M215" s="5"/>
      <c r="O215" s="45"/>
    </row>
    <row r="216" spans="1:15" ht="15" customHeight="1" x14ac:dyDescent="0.25">
      <c r="A216" s="7"/>
      <c r="B216"/>
      <c r="C216"/>
      <c r="D216"/>
      <c r="E216" s="28"/>
      <c r="L216" s="5"/>
      <c r="M216" s="5"/>
      <c r="O216" s="45"/>
    </row>
    <row r="217" spans="1:15" ht="15" customHeight="1" x14ac:dyDescent="0.25">
      <c r="A217" s="7"/>
      <c r="B217"/>
      <c r="C217"/>
      <c r="D217"/>
      <c r="E217" s="28"/>
      <c r="L217" s="5"/>
      <c r="M217" s="5"/>
      <c r="O217" s="45"/>
    </row>
    <row r="218" spans="1:15" ht="15" customHeight="1" x14ac:dyDescent="0.25">
      <c r="B218"/>
      <c r="C218"/>
      <c r="D218"/>
      <c r="E218" s="28"/>
      <c r="O218" s="45"/>
    </row>
    <row r="219" spans="1:15" ht="15" customHeight="1" x14ac:dyDescent="0.25">
      <c r="B219"/>
      <c r="C219"/>
      <c r="D219"/>
      <c r="E219" s="28"/>
      <c r="O219" s="45"/>
    </row>
    <row r="220" spans="1:15" ht="15" customHeight="1" x14ac:dyDescent="0.25">
      <c r="A220" s="7"/>
      <c r="B220"/>
      <c r="C220"/>
      <c r="D220"/>
      <c r="E220" s="28"/>
      <c r="L220" s="5"/>
      <c r="M220" s="5"/>
      <c r="O220" s="45"/>
    </row>
    <row r="221" spans="1:15" ht="15" customHeight="1" x14ac:dyDescent="0.25">
      <c r="A221" s="7"/>
      <c r="B221"/>
      <c r="C221"/>
      <c r="D221"/>
      <c r="E221" s="28"/>
      <c r="L221" s="5"/>
      <c r="M221" s="5"/>
      <c r="O221" s="45"/>
    </row>
    <row r="222" spans="1:15" ht="15" customHeight="1" x14ac:dyDescent="0.25">
      <c r="A222" s="7"/>
      <c r="B222"/>
      <c r="C222"/>
      <c r="D222"/>
      <c r="E222" s="28"/>
      <c r="L222" s="5"/>
      <c r="M222" s="5"/>
      <c r="O222" s="45"/>
    </row>
    <row r="223" spans="1:15" ht="15" customHeight="1" x14ac:dyDescent="0.25">
      <c r="A223" s="7"/>
      <c r="B223"/>
      <c r="C223"/>
      <c r="D223"/>
      <c r="E223" s="28"/>
      <c r="L223" s="5"/>
      <c r="M223" s="5"/>
      <c r="O223" s="45"/>
    </row>
    <row r="224" spans="1:15" ht="15" customHeight="1" x14ac:dyDescent="0.25">
      <c r="B224"/>
      <c r="C224"/>
      <c r="D224"/>
      <c r="E224" s="28"/>
      <c r="O224" s="45"/>
    </row>
    <row r="225" spans="1:15" ht="15" customHeight="1" x14ac:dyDescent="0.25">
      <c r="A225" s="7"/>
      <c r="B225"/>
      <c r="C225"/>
      <c r="D225"/>
      <c r="E225" s="28"/>
      <c r="L225" s="5"/>
      <c r="M225" s="5"/>
      <c r="O225" s="45"/>
    </row>
    <row r="226" spans="1:15" ht="15" customHeight="1" x14ac:dyDescent="0.25">
      <c r="A226" s="7"/>
      <c r="B226"/>
      <c r="C226"/>
      <c r="D226"/>
      <c r="E226" s="28"/>
      <c r="L226" s="5"/>
      <c r="M226" s="5"/>
      <c r="O226" s="45"/>
    </row>
    <row r="227" spans="1:15" ht="15" customHeight="1" x14ac:dyDescent="0.25">
      <c r="A227" s="7"/>
      <c r="B227"/>
      <c r="C227"/>
      <c r="D227"/>
      <c r="E227" s="28"/>
      <c r="L227" s="5"/>
      <c r="M227" s="5"/>
      <c r="O227" s="45"/>
    </row>
    <row r="228" spans="1:15" ht="15" customHeight="1" x14ac:dyDescent="0.25">
      <c r="A228" s="7"/>
      <c r="B228"/>
      <c r="C228"/>
      <c r="D228"/>
      <c r="E228" s="28"/>
      <c r="L228" s="5"/>
      <c r="M228" s="5"/>
      <c r="O228" s="45"/>
    </row>
    <row r="229" spans="1:15" ht="15" customHeight="1" x14ac:dyDescent="0.25">
      <c r="A229" s="7"/>
      <c r="B229"/>
      <c r="C229"/>
      <c r="D229"/>
      <c r="E229" s="28"/>
      <c r="L229" s="5"/>
      <c r="M229" s="5"/>
      <c r="O229" s="45"/>
    </row>
    <row r="230" spans="1:15" ht="15" customHeight="1" x14ac:dyDescent="0.25">
      <c r="A230" s="7"/>
      <c r="B230"/>
      <c r="C230"/>
      <c r="D230"/>
      <c r="E230" s="28"/>
      <c r="L230" s="5"/>
      <c r="M230" s="5"/>
      <c r="O230" s="45"/>
    </row>
    <row r="231" spans="1:15" ht="15" customHeight="1" x14ac:dyDescent="0.25">
      <c r="A231" s="7"/>
      <c r="B231"/>
      <c r="C231"/>
      <c r="D231"/>
      <c r="E231" s="28"/>
      <c r="L231" s="5"/>
      <c r="M231" s="5"/>
      <c r="O231" s="45"/>
    </row>
    <row r="232" spans="1:15" ht="15" customHeight="1" x14ac:dyDescent="0.25">
      <c r="A232" s="7"/>
      <c r="B232"/>
      <c r="C232"/>
      <c r="D232"/>
      <c r="E232" s="28"/>
      <c r="L232" s="5"/>
      <c r="M232" s="5"/>
      <c r="O232" s="45"/>
    </row>
    <row r="233" spans="1:15" ht="15" customHeight="1" x14ac:dyDescent="0.25">
      <c r="A233" s="7"/>
      <c r="B233" s="7"/>
      <c r="C233" s="7"/>
      <c r="L233" s="5"/>
      <c r="M233" s="5"/>
    </row>
    <row r="234" spans="1:15" ht="15" customHeight="1" x14ac:dyDescent="0.25">
      <c r="A234" s="7"/>
      <c r="B234" s="7"/>
      <c r="C234" s="7"/>
      <c r="L234" s="5"/>
      <c r="M234" s="5"/>
    </row>
    <row r="235" spans="1:15" ht="15" customHeight="1" x14ac:dyDescent="0.25">
      <c r="A235" s="7"/>
      <c r="B235" s="7"/>
      <c r="C235" s="7"/>
      <c r="L235" s="5"/>
      <c r="M235" s="5"/>
    </row>
    <row r="236" spans="1:15" ht="15" customHeight="1" x14ac:dyDescent="0.25">
      <c r="A236" s="7"/>
      <c r="B236" s="7"/>
      <c r="C236" s="7"/>
      <c r="L236" s="5"/>
      <c r="M236" s="5"/>
    </row>
    <row r="237" spans="1:15" ht="15" customHeight="1" x14ac:dyDescent="0.25">
      <c r="A237" s="7"/>
      <c r="B237" s="7"/>
      <c r="C237" s="7"/>
      <c r="L237" s="5"/>
      <c r="M237" s="5"/>
    </row>
    <row r="238" spans="1:15" ht="15" customHeight="1" x14ac:dyDescent="0.25">
      <c r="A238" s="7"/>
      <c r="B238" s="7"/>
      <c r="C238" s="7"/>
      <c r="L238" s="5"/>
      <c r="M238" s="5"/>
    </row>
    <row r="239" spans="1:15" ht="15" customHeight="1" x14ac:dyDescent="0.25">
      <c r="A239" s="7"/>
      <c r="B239" s="7"/>
      <c r="C239" s="7"/>
      <c r="L239" s="5"/>
      <c r="M239" s="5"/>
    </row>
    <row r="240" spans="1:15" ht="15" customHeight="1" x14ac:dyDescent="0.25">
      <c r="A240" s="7"/>
      <c r="B240" s="7"/>
      <c r="C240" s="7"/>
      <c r="L240" s="5"/>
      <c r="M240" s="5"/>
    </row>
    <row r="241" spans="1:13" ht="15" customHeight="1" x14ac:dyDescent="0.25">
      <c r="A241" s="7"/>
      <c r="B241" s="7"/>
      <c r="C241" s="7"/>
      <c r="L241" s="5"/>
      <c r="M241" s="5"/>
    </row>
    <row r="242" spans="1:13" ht="15" customHeight="1" x14ac:dyDescent="0.25">
      <c r="A242" s="7"/>
      <c r="B242" s="7"/>
      <c r="C242" s="7"/>
      <c r="L242" s="5"/>
      <c r="M242" s="5"/>
    </row>
    <row r="243" spans="1:13" ht="15" customHeight="1" x14ac:dyDescent="0.25">
      <c r="A243" s="7"/>
      <c r="B243" s="7"/>
      <c r="C243" s="7"/>
      <c r="L243" s="5"/>
      <c r="M243" s="5"/>
    </row>
  </sheetData>
  <sortState ref="A6:P190">
    <sortCondition descending="1" ref="P6:P190"/>
    <sortCondition descending="1" ref="N6:N190"/>
    <sortCondition descending="1" ref="M6:M190"/>
    <sortCondition descending="1" ref="O6:O190"/>
    <sortCondition ref="C6:C190"/>
    <sortCondition ref="B6:B190"/>
    <sortCondition descending="1" ref="L6:L19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5"/>
  <sheetViews>
    <sheetView workbookViewId="0">
      <selection sqref="A1:XFD1048576"/>
    </sheetView>
  </sheetViews>
  <sheetFormatPr defaultRowHeight="15" x14ac:dyDescent="0.25"/>
  <sheetData>
    <row r="1" spans="1:5" x14ac:dyDescent="0.25">
      <c r="A1" s="2"/>
      <c r="B1" s="3"/>
      <c r="C1" s="1"/>
      <c r="D1" s="1"/>
      <c r="E1" s="2"/>
    </row>
    <row r="2" spans="1:5" x14ac:dyDescent="0.25">
      <c r="A2" s="11"/>
      <c r="B2" s="25"/>
      <c r="C2" s="25"/>
      <c r="D2" s="25"/>
      <c r="E2" s="11"/>
    </row>
    <row r="3" spans="1:5" x14ac:dyDescent="0.25">
      <c r="A3" s="5"/>
      <c r="B3" s="7"/>
      <c r="C3" s="7"/>
      <c r="D3" s="7"/>
      <c r="E3" s="5"/>
    </row>
    <row r="4" spans="1:5" x14ac:dyDescent="0.25">
      <c r="A4" s="5"/>
      <c r="B4" s="7"/>
      <c r="C4" s="7"/>
      <c r="D4" s="7"/>
      <c r="E4" s="5"/>
    </row>
    <row r="5" spans="1:5" x14ac:dyDescent="0.25">
      <c r="A5" s="5"/>
      <c r="B5" s="7"/>
      <c r="C5" s="7"/>
      <c r="D5" s="7"/>
      <c r="E5" s="5"/>
    </row>
    <row r="6" spans="1:5" x14ac:dyDescent="0.25">
      <c r="A6" s="5"/>
      <c r="B6" s="7"/>
      <c r="C6" s="7"/>
      <c r="D6" s="7"/>
      <c r="E6" s="5"/>
    </row>
    <row r="7" spans="1:5" x14ac:dyDescent="0.25">
      <c r="A7" s="5"/>
      <c r="B7" s="7"/>
      <c r="C7" s="7"/>
      <c r="D7" s="7"/>
      <c r="E7" s="5"/>
    </row>
    <row r="8" spans="1:5" x14ac:dyDescent="0.25">
      <c r="A8" s="5"/>
      <c r="B8" s="7"/>
      <c r="C8" s="7"/>
      <c r="D8" s="7"/>
      <c r="E8" s="5"/>
    </row>
    <row r="9" spans="1:5" x14ac:dyDescent="0.25">
      <c r="A9" s="5"/>
      <c r="B9" s="7"/>
      <c r="C9" s="7"/>
      <c r="D9" s="7"/>
      <c r="E9" s="5"/>
    </row>
    <row r="10" spans="1:5" x14ac:dyDescent="0.25">
      <c r="A10" s="5"/>
      <c r="B10" s="7"/>
      <c r="C10" s="7"/>
      <c r="D10" s="7"/>
      <c r="E10" s="5"/>
    </row>
    <row r="11" spans="1:5" x14ac:dyDescent="0.25">
      <c r="A11" s="5"/>
      <c r="B11" s="7"/>
      <c r="C11" s="7"/>
      <c r="D11" s="7"/>
      <c r="E11" s="5"/>
    </row>
    <row r="12" spans="1:5" x14ac:dyDescent="0.25">
      <c r="A12" s="5"/>
      <c r="B12" s="7"/>
      <c r="C12" s="7"/>
      <c r="D12" s="7"/>
      <c r="E12" s="5"/>
    </row>
    <row r="13" spans="1:5" x14ac:dyDescent="0.25">
      <c r="A13" s="5"/>
      <c r="B13" s="7"/>
      <c r="C13" s="7"/>
      <c r="D13" s="7"/>
      <c r="E13" s="5"/>
    </row>
    <row r="14" spans="1:5" x14ac:dyDescent="0.25">
      <c r="A14" s="5"/>
      <c r="B14" s="7"/>
      <c r="C14" s="7"/>
      <c r="D14" s="7"/>
      <c r="E14" s="5"/>
    </row>
    <row r="15" spans="1:5" x14ac:dyDescent="0.25">
      <c r="A15" s="5"/>
      <c r="B15" s="6"/>
      <c r="C15" s="6"/>
      <c r="D15" s="6"/>
      <c r="E15" s="5"/>
    </row>
    <row r="16" spans="1:5" x14ac:dyDescent="0.25">
      <c r="A16" s="5"/>
      <c r="B16" s="7"/>
      <c r="C16" s="7"/>
      <c r="D16" s="7"/>
      <c r="E16" s="5"/>
    </row>
    <row r="17" spans="1:5" x14ac:dyDescent="0.25">
      <c r="A17" s="5"/>
      <c r="B17" s="7"/>
      <c r="C17" s="7"/>
      <c r="D17" s="7"/>
      <c r="E17" s="5"/>
    </row>
    <row r="18" spans="1:5" x14ac:dyDescent="0.25">
      <c r="A18" s="5"/>
      <c r="B18" s="7"/>
      <c r="C18" s="7"/>
      <c r="D18" s="7"/>
      <c r="E18" s="5"/>
    </row>
    <row r="19" spans="1:5" x14ac:dyDescent="0.25">
      <c r="A19" s="5"/>
      <c r="B19" s="7"/>
      <c r="C19" s="7"/>
      <c r="D19" s="7"/>
      <c r="E19" s="5"/>
    </row>
    <row r="20" spans="1:5" x14ac:dyDescent="0.25">
      <c r="A20" s="5"/>
      <c r="B20" s="7"/>
      <c r="C20" s="7"/>
      <c r="D20" s="7"/>
      <c r="E20" s="5"/>
    </row>
    <row r="21" spans="1:5" x14ac:dyDescent="0.25">
      <c r="A21" s="5"/>
      <c r="B21" s="7"/>
      <c r="C21" s="7"/>
      <c r="D21" s="7"/>
      <c r="E21" s="5"/>
    </row>
    <row r="22" spans="1:5" x14ac:dyDescent="0.25">
      <c r="A22" s="5"/>
      <c r="B22" s="7"/>
      <c r="C22" s="7"/>
      <c r="D22" s="7"/>
      <c r="E22" s="5"/>
    </row>
    <row r="23" spans="1:5" x14ac:dyDescent="0.25">
      <c r="A23" s="5"/>
      <c r="B23" s="7"/>
      <c r="C23" s="7"/>
      <c r="D23" s="7"/>
      <c r="E23" s="5"/>
    </row>
    <row r="24" spans="1:5" x14ac:dyDescent="0.25">
      <c r="A24" s="5"/>
      <c r="B24" s="7"/>
      <c r="C24" s="7"/>
      <c r="D24" s="7"/>
      <c r="E24" s="5"/>
    </row>
    <row r="25" spans="1:5" x14ac:dyDescent="0.25">
      <c r="A25" s="5"/>
      <c r="B25" s="7"/>
      <c r="C25" s="7"/>
      <c r="D25" s="7"/>
      <c r="E25" s="5"/>
    </row>
    <row r="26" spans="1:5" x14ac:dyDescent="0.25">
      <c r="A26" s="5"/>
      <c r="B26" s="7"/>
      <c r="C26" s="7"/>
      <c r="D26" s="7"/>
      <c r="E26" s="5"/>
    </row>
    <row r="27" spans="1:5" x14ac:dyDescent="0.25">
      <c r="A27" s="5"/>
      <c r="B27" s="7"/>
      <c r="C27" s="7"/>
      <c r="D27" s="7"/>
      <c r="E27" s="5"/>
    </row>
    <row r="28" spans="1:5" x14ac:dyDescent="0.25">
      <c r="A28" s="5"/>
      <c r="B28" s="7"/>
      <c r="C28" s="7"/>
      <c r="D28" s="7"/>
      <c r="E28" s="5"/>
    </row>
    <row r="29" spans="1:5" x14ac:dyDescent="0.25">
      <c r="A29" s="5"/>
      <c r="B29" s="7"/>
      <c r="C29" s="7"/>
      <c r="D29" s="7"/>
      <c r="E29" s="5"/>
    </row>
    <row r="30" spans="1:5" x14ac:dyDescent="0.25">
      <c r="A30" s="5"/>
      <c r="B30" s="7"/>
      <c r="C30" s="7"/>
      <c r="D30" s="7"/>
      <c r="E30" s="5"/>
    </row>
    <row r="31" spans="1:5" x14ac:dyDescent="0.25">
      <c r="A31" s="5"/>
      <c r="B31" s="7"/>
      <c r="C31" s="7"/>
      <c r="D31" s="7"/>
      <c r="E31" s="5"/>
    </row>
    <row r="32" spans="1:5" x14ac:dyDescent="0.25">
      <c r="A32" s="5"/>
      <c r="B32" s="6"/>
      <c r="C32" s="6"/>
      <c r="D32" s="6"/>
      <c r="E32" s="5"/>
    </row>
    <row r="33" spans="1:5" x14ac:dyDescent="0.25">
      <c r="A33" s="5"/>
      <c r="B33" s="7"/>
      <c r="C33" s="7"/>
      <c r="D33" s="7"/>
      <c r="E33" s="5"/>
    </row>
    <row r="34" spans="1:5" x14ac:dyDescent="0.25">
      <c r="A34" s="5"/>
      <c r="B34" s="7"/>
      <c r="C34" s="7"/>
      <c r="D34" s="7"/>
      <c r="E34" s="5"/>
    </row>
    <row r="35" spans="1:5" x14ac:dyDescent="0.25">
      <c r="A35" s="5"/>
      <c r="B35" s="6"/>
      <c r="C35" s="6"/>
      <c r="D35" s="6"/>
      <c r="E35" s="5"/>
    </row>
    <row r="36" spans="1:5" x14ac:dyDescent="0.25">
      <c r="A36" s="5"/>
      <c r="B36" s="7"/>
      <c r="C36" s="7"/>
      <c r="D36" s="7"/>
      <c r="E36" s="5"/>
    </row>
    <row r="37" spans="1:5" x14ac:dyDescent="0.25">
      <c r="A37" s="5"/>
      <c r="B37" s="7"/>
      <c r="C37" s="7"/>
      <c r="D37" s="7"/>
      <c r="E37" s="5"/>
    </row>
    <row r="38" spans="1:5" x14ac:dyDescent="0.25">
      <c r="A38" s="5"/>
      <c r="B38" s="20"/>
      <c r="C38" s="20"/>
      <c r="D38" s="20"/>
      <c r="E38" s="19"/>
    </row>
    <row r="39" spans="1:5" x14ac:dyDescent="0.25">
      <c r="A39" s="5"/>
      <c r="B39" s="7"/>
      <c r="C39" s="7"/>
      <c r="D39" s="7"/>
      <c r="E39" s="5"/>
    </row>
    <row r="40" spans="1:5" x14ac:dyDescent="0.25">
      <c r="A40" s="5"/>
      <c r="B40" s="6"/>
      <c r="C40" s="6"/>
      <c r="D40" s="6"/>
      <c r="E40" s="5"/>
    </row>
    <row r="41" spans="1:5" x14ac:dyDescent="0.25">
      <c r="A41" s="5"/>
      <c r="B41" s="6"/>
      <c r="C41" s="6"/>
      <c r="D41" s="6"/>
      <c r="E41" s="5"/>
    </row>
    <row r="42" spans="1:5" x14ac:dyDescent="0.25">
      <c r="A42" s="5"/>
      <c r="B42" s="7"/>
      <c r="C42" s="7"/>
      <c r="D42" s="7"/>
      <c r="E42" s="5"/>
    </row>
    <row r="43" spans="1:5" x14ac:dyDescent="0.25">
      <c r="A43" s="5"/>
      <c r="B43" s="7"/>
      <c r="C43" s="7"/>
      <c r="D43" s="7"/>
      <c r="E43" s="5"/>
    </row>
    <row r="44" spans="1:5" x14ac:dyDescent="0.25">
      <c r="A44" s="5"/>
      <c r="B44" s="7"/>
      <c r="C44" s="7"/>
      <c r="D44" s="7"/>
      <c r="E44" s="5"/>
    </row>
    <row r="45" spans="1:5" x14ac:dyDescent="0.25">
      <c r="A45" s="5"/>
      <c r="B45" s="7"/>
      <c r="C45" s="7"/>
      <c r="D45" s="7"/>
      <c r="E45" s="5"/>
    </row>
    <row r="46" spans="1:5" x14ac:dyDescent="0.25">
      <c r="A46" s="5"/>
      <c r="B46" s="7"/>
      <c r="C46" s="7"/>
      <c r="D46" s="7"/>
      <c r="E46" s="5"/>
    </row>
    <row r="47" spans="1:5" x14ac:dyDescent="0.25">
      <c r="A47" s="5"/>
      <c r="B47" s="6"/>
      <c r="C47" s="6"/>
      <c r="D47" s="6"/>
      <c r="E47" s="5"/>
    </row>
    <row r="48" spans="1:5" x14ac:dyDescent="0.25">
      <c r="A48" s="5"/>
      <c r="B48" s="6"/>
      <c r="C48" s="6"/>
      <c r="D48" s="6"/>
      <c r="E48" s="5"/>
    </row>
    <row r="49" spans="1:5" x14ac:dyDescent="0.25">
      <c r="A49" s="5"/>
      <c r="B49" s="7"/>
      <c r="C49" s="7"/>
      <c r="D49" s="7"/>
      <c r="E49" s="5"/>
    </row>
    <row r="50" spans="1:5" x14ac:dyDescent="0.25">
      <c r="A50" s="5"/>
      <c r="B50" s="7"/>
      <c r="C50" s="7"/>
      <c r="D50" s="7"/>
      <c r="E50" s="5"/>
    </row>
    <row r="51" spans="1:5" x14ac:dyDescent="0.25">
      <c r="A51" s="5"/>
      <c r="B51" s="7"/>
      <c r="C51" s="7"/>
      <c r="D51" s="7"/>
      <c r="E51" s="5"/>
    </row>
    <row r="52" spans="1:5" x14ac:dyDescent="0.25">
      <c r="A52" s="5"/>
      <c r="B52" s="7"/>
      <c r="C52" s="7"/>
      <c r="D52" s="7"/>
      <c r="E52" s="5"/>
    </row>
    <row r="53" spans="1:5" x14ac:dyDescent="0.25">
      <c r="A53" s="5"/>
      <c r="B53" s="7"/>
      <c r="C53" s="7"/>
      <c r="D53" s="7"/>
      <c r="E53" s="5"/>
    </row>
    <row r="54" spans="1:5" x14ac:dyDescent="0.25">
      <c r="A54" s="5"/>
      <c r="B54" s="7"/>
      <c r="C54" s="7"/>
      <c r="D54" s="7"/>
      <c r="E54" s="5"/>
    </row>
    <row r="55" spans="1:5" x14ac:dyDescent="0.25">
      <c r="A55" s="5"/>
      <c r="B55" s="20"/>
      <c r="C55" s="20"/>
      <c r="D55" s="20"/>
      <c r="E55" s="21"/>
    </row>
    <row r="56" spans="1:5" x14ac:dyDescent="0.25">
      <c r="A56" s="5"/>
      <c r="B56" s="6"/>
      <c r="C56" s="6"/>
      <c r="D56" s="6"/>
      <c r="E56" s="5"/>
    </row>
    <row r="57" spans="1:5" x14ac:dyDescent="0.25">
      <c r="A57" s="5"/>
      <c r="B57" s="7"/>
      <c r="C57" s="7"/>
      <c r="D57" s="7"/>
      <c r="E57" s="5"/>
    </row>
    <row r="58" spans="1:5" x14ac:dyDescent="0.25">
      <c r="A58" s="5"/>
      <c r="B58" s="20"/>
      <c r="C58" s="20"/>
      <c r="D58" s="20"/>
      <c r="E58" s="21"/>
    </row>
    <row r="59" spans="1:5" x14ac:dyDescent="0.25">
      <c r="A59" s="5"/>
      <c r="B59" s="7"/>
      <c r="C59" s="7"/>
      <c r="D59" s="7"/>
      <c r="E59" s="5"/>
    </row>
    <row r="60" spans="1:5" x14ac:dyDescent="0.25">
      <c r="A60" s="5"/>
      <c r="B60" s="7"/>
      <c r="C60" s="7"/>
      <c r="D60" s="7"/>
      <c r="E60" s="5"/>
    </row>
    <row r="61" spans="1:5" x14ac:dyDescent="0.25">
      <c r="A61" s="5"/>
      <c r="B61" s="7"/>
      <c r="C61" s="7"/>
      <c r="D61" s="7"/>
      <c r="E61" s="5"/>
    </row>
    <row r="62" spans="1:5" x14ac:dyDescent="0.25">
      <c r="A62" s="5"/>
      <c r="B62" s="7"/>
      <c r="C62" s="7"/>
      <c r="D62" s="7"/>
      <c r="E62" s="5"/>
    </row>
    <row r="63" spans="1:5" x14ac:dyDescent="0.25">
      <c r="A63" s="5"/>
      <c r="B63" s="7"/>
      <c r="C63" s="7"/>
      <c r="D63" s="7"/>
      <c r="E63" s="5"/>
    </row>
    <row r="64" spans="1:5" x14ac:dyDescent="0.25">
      <c r="A64" s="5"/>
      <c r="B64" s="7"/>
      <c r="C64" s="7"/>
      <c r="D64" s="7"/>
      <c r="E64" s="5"/>
    </row>
    <row r="65" spans="1:5" x14ac:dyDescent="0.25">
      <c r="A65" s="5"/>
      <c r="B65" s="20"/>
      <c r="C65" s="20"/>
      <c r="D65" s="20"/>
      <c r="E65" s="21"/>
    </row>
    <row r="66" spans="1:5" x14ac:dyDescent="0.25">
      <c r="A66" s="5"/>
      <c r="B66" s="6"/>
      <c r="C66" s="6"/>
      <c r="D66" s="6"/>
      <c r="E66" s="5"/>
    </row>
    <row r="67" spans="1:5" x14ac:dyDescent="0.25">
      <c r="A67" s="5"/>
      <c r="B67" s="7"/>
      <c r="C67" s="7"/>
      <c r="D67" s="7"/>
      <c r="E67" s="5"/>
    </row>
    <row r="68" spans="1:5" x14ac:dyDescent="0.25">
      <c r="A68" s="5"/>
      <c r="B68" s="20"/>
      <c r="C68" s="20"/>
      <c r="D68" s="20"/>
      <c r="E68" s="19"/>
    </row>
    <row r="69" spans="1:5" x14ac:dyDescent="0.25">
      <c r="A69" s="5"/>
      <c r="B69" s="20"/>
      <c r="C69" s="20"/>
      <c r="D69" s="20"/>
      <c r="E69" s="21"/>
    </row>
    <row r="70" spans="1:5" x14ac:dyDescent="0.25">
      <c r="A70" s="5"/>
      <c r="B70" s="6"/>
      <c r="C70" s="6"/>
      <c r="D70" s="6"/>
      <c r="E70" s="4"/>
    </row>
    <row r="71" spans="1:5" x14ac:dyDescent="0.25">
      <c r="A71" s="5"/>
      <c r="B71" s="20"/>
      <c r="C71" s="20"/>
      <c r="D71" s="20"/>
      <c r="E71" s="19"/>
    </row>
    <row r="72" spans="1:5" x14ac:dyDescent="0.25">
      <c r="A72" s="5"/>
      <c r="B72" s="6"/>
      <c r="C72" s="6"/>
      <c r="D72" s="6"/>
      <c r="E72" s="5"/>
    </row>
    <row r="73" spans="1:5" x14ac:dyDescent="0.25">
      <c r="A73" s="5"/>
      <c r="B73" s="6"/>
      <c r="C73" s="6"/>
      <c r="D73" s="6"/>
      <c r="E73" s="5"/>
    </row>
    <row r="74" spans="1:5" x14ac:dyDescent="0.25">
      <c r="A74" s="5"/>
      <c r="B74" s="7"/>
      <c r="C74" s="7"/>
      <c r="D74" s="7"/>
      <c r="E74" s="5"/>
    </row>
    <row r="75" spans="1:5" x14ac:dyDescent="0.25">
      <c r="A75" s="5"/>
      <c r="B75" s="7"/>
      <c r="C75" s="7"/>
      <c r="D75" s="7"/>
      <c r="E75" s="5"/>
    </row>
    <row r="76" spans="1:5" x14ac:dyDescent="0.25">
      <c r="A76" s="5"/>
      <c r="B76" s="7"/>
      <c r="C76" s="7"/>
      <c r="D76" s="7"/>
      <c r="E76" s="5"/>
    </row>
    <row r="77" spans="1:5" x14ac:dyDescent="0.25">
      <c r="A77" s="5"/>
      <c r="B77" s="6"/>
      <c r="C77" s="6"/>
      <c r="D77" s="6"/>
      <c r="E77" s="5"/>
    </row>
    <row r="78" spans="1:5" x14ac:dyDescent="0.25">
      <c r="A78" s="5"/>
      <c r="B78" s="6"/>
      <c r="C78" s="6"/>
      <c r="D78" s="6"/>
      <c r="E78" s="5"/>
    </row>
    <row r="79" spans="1:5" x14ac:dyDescent="0.25">
      <c r="A79" s="5"/>
      <c r="B79" s="20"/>
      <c r="C79" s="20"/>
      <c r="D79" s="20"/>
      <c r="E79" s="19"/>
    </row>
    <row r="80" spans="1:5" x14ac:dyDescent="0.25">
      <c r="A80" s="5"/>
      <c r="B80" s="7"/>
      <c r="C80" s="7"/>
      <c r="D80" s="7"/>
      <c r="E80" s="5"/>
    </row>
    <row r="81" spans="1:5" x14ac:dyDescent="0.25">
      <c r="A81" s="5"/>
      <c r="B81" s="7"/>
      <c r="C81" s="7"/>
      <c r="D81" s="7"/>
      <c r="E81" s="5"/>
    </row>
    <row r="82" spans="1:5" x14ac:dyDescent="0.25">
      <c r="A82" s="5"/>
      <c r="B82" s="7"/>
      <c r="C82" s="7"/>
      <c r="D82" s="7"/>
      <c r="E82" s="5"/>
    </row>
    <row r="83" spans="1:5" x14ac:dyDescent="0.25">
      <c r="A83" s="5"/>
      <c r="B83" s="20"/>
      <c r="C83" s="20"/>
      <c r="D83" s="20"/>
      <c r="E83" s="21"/>
    </row>
    <row r="84" spans="1:5" x14ac:dyDescent="0.25">
      <c r="A84" s="5"/>
      <c r="B84" s="20"/>
      <c r="C84" s="20"/>
      <c r="D84" s="20"/>
      <c r="E84" s="19"/>
    </row>
    <row r="85" spans="1:5" x14ac:dyDescent="0.25">
      <c r="A85" s="5"/>
      <c r="B85" s="7"/>
      <c r="C85" s="7"/>
      <c r="D85" s="7"/>
      <c r="E85" s="5"/>
    </row>
    <row r="86" spans="1:5" x14ac:dyDescent="0.25">
      <c r="A86" s="5"/>
      <c r="B86" s="7"/>
      <c r="C86" s="7"/>
      <c r="D86" s="7"/>
      <c r="E86" s="5"/>
    </row>
    <row r="87" spans="1:5" x14ac:dyDescent="0.25">
      <c r="A87" s="5"/>
      <c r="B87" s="20"/>
      <c r="C87" s="20"/>
      <c r="D87" s="20"/>
      <c r="E87" s="21"/>
    </row>
    <row r="88" spans="1:5" x14ac:dyDescent="0.25">
      <c r="A88" s="5"/>
      <c r="B88" s="7"/>
      <c r="C88" s="7"/>
      <c r="D88" s="7"/>
      <c r="E88" s="5"/>
    </row>
    <row r="89" spans="1:5" x14ac:dyDescent="0.25">
      <c r="A89" s="5"/>
      <c r="B89" s="6"/>
      <c r="C89" s="6"/>
      <c r="D89" s="6"/>
      <c r="E89" s="5"/>
    </row>
    <row r="90" spans="1:5" x14ac:dyDescent="0.25">
      <c r="A90" s="5"/>
      <c r="B90" s="7"/>
      <c r="C90" s="7"/>
      <c r="D90" s="7"/>
      <c r="E90" s="5"/>
    </row>
    <row r="91" spans="1:5" x14ac:dyDescent="0.25">
      <c r="A91" s="5"/>
      <c r="B91" s="20"/>
      <c r="C91" s="20"/>
      <c r="D91" s="20"/>
      <c r="E91" s="19"/>
    </row>
    <row r="92" spans="1:5" x14ac:dyDescent="0.25">
      <c r="A92" s="5"/>
      <c r="B92" s="20"/>
      <c r="C92" s="20"/>
      <c r="D92" s="20"/>
      <c r="E92" s="19"/>
    </row>
    <row r="93" spans="1:5" x14ac:dyDescent="0.25">
      <c r="A93" s="5"/>
      <c r="B93" s="7"/>
      <c r="C93" s="7"/>
      <c r="D93" s="7"/>
      <c r="E93" s="5"/>
    </row>
    <row r="94" spans="1:5" x14ac:dyDescent="0.25">
      <c r="A94" s="5"/>
      <c r="B94" s="6"/>
      <c r="C94" s="6"/>
      <c r="D94" s="6"/>
      <c r="E94" s="5"/>
    </row>
    <row r="95" spans="1:5" x14ac:dyDescent="0.25">
      <c r="A95" s="5"/>
      <c r="B95" s="20"/>
      <c r="C95" s="20"/>
      <c r="D95" s="20"/>
      <c r="E95" s="19"/>
    </row>
    <row r="96" spans="1:5" x14ac:dyDescent="0.25">
      <c r="A96" s="5"/>
      <c r="B96" s="7"/>
      <c r="C96" s="7"/>
      <c r="D96" s="7"/>
      <c r="E96" s="5"/>
    </row>
    <row r="97" spans="1:5" x14ac:dyDescent="0.25">
      <c r="A97" s="5"/>
      <c r="B97" s="7"/>
      <c r="C97" s="7"/>
      <c r="D97" s="7"/>
      <c r="E97" s="5"/>
    </row>
    <row r="98" spans="1:5" x14ac:dyDescent="0.25">
      <c r="A98" s="5"/>
      <c r="B98" s="6"/>
      <c r="C98" s="6"/>
      <c r="D98" s="6"/>
      <c r="E98" s="5"/>
    </row>
    <row r="99" spans="1:5" x14ac:dyDescent="0.25">
      <c r="A99" s="5"/>
      <c r="B99" s="20"/>
      <c r="C99" s="20"/>
      <c r="D99" s="20"/>
      <c r="E99" s="21"/>
    </row>
    <row r="100" spans="1:5" x14ac:dyDescent="0.25">
      <c r="A100" s="5"/>
      <c r="B100" s="20"/>
      <c r="C100" s="20"/>
      <c r="D100" s="20"/>
      <c r="E100" s="19"/>
    </row>
    <row r="101" spans="1:5" x14ac:dyDescent="0.25">
      <c r="A101" s="5"/>
      <c r="B101" s="7"/>
      <c r="C101" s="7"/>
      <c r="D101" s="7"/>
      <c r="E101" s="5"/>
    </row>
    <row r="102" spans="1:5" x14ac:dyDescent="0.25">
      <c r="A102" s="5"/>
      <c r="B102" s="7"/>
      <c r="C102" s="7"/>
      <c r="D102" s="7"/>
      <c r="E102" s="5"/>
    </row>
    <row r="103" spans="1:5" x14ac:dyDescent="0.25">
      <c r="A103" s="5"/>
      <c r="B103" s="20"/>
      <c r="C103" s="20"/>
      <c r="D103" s="20"/>
      <c r="E103" s="21"/>
    </row>
    <row r="104" spans="1:5" x14ac:dyDescent="0.25">
      <c r="A104" s="5"/>
      <c r="B104" s="7"/>
      <c r="C104" s="7"/>
      <c r="D104" s="7"/>
      <c r="E104" s="5"/>
    </row>
    <row r="105" spans="1:5" x14ac:dyDescent="0.25">
      <c r="A105" s="5"/>
      <c r="B105" s="6"/>
      <c r="C105" s="6"/>
      <c r="D105" s="6"/>
      <c r="E105" s="4"/>
    </row>
    <row r="106" spans="1:5" x14ac:dyDescent="0.25">
      <c r="A106" s="5"/>
      <c r="B106" s="6"/>
      <c r="C106" s="6"/>
      <c r="D106" s="6"/>
      <c r="E106" s="5"/>
    </row>
    <row r="107" spans="1:5" x14ac:dyDescent="0.25">
      <c r="A107" s="5"/>
      <c r="B107" s="6"/>
      <c r="C107" s="6"/>
      <c r="D107" s="6"/>
      <c r="E107" s="4"/>
    </row>
    <row r="108" spans="1:5" x14ac:dyDescent="0.25">
      <c r="A108" s="5"/>
      <c r="B108" s="13"/>
      <c r="C108" s="13"/>
      <c r="D108" s="13"/>
      <c r="E108" s="14"/>
    </row>
    <row r="109" spans="1:5" x14ac:dyDescent="0.25">
      <c r="A109" s="5"/>
      <c r="B109" s="20"/>
      <c r="C109" s="20"/>
      <c r="D109" s="20"/>
      <c r="E109" s="19"/>
    </row>
    <row r="110" spans="1:5" x14ac:dyDescent="0.25">
      <c r="A110" s="5"/>
      <c r="B110" s="7"/>
      <c r="C110" s="7"/>
      <c r="D110" s="7"/>
      <c r="E110" s="5"/>
    </row>
    <row r="111" spans="1:5" x14ac:dyDescent="0.25">
      <c r="A111" s="5"/>
      <c r="B111" s="6"/>
      <c r="C111" s="6"/>
      <c r="D111" s="6"/>
      <c r="E111" s="5"/>
    </row>
    <row r="112" spans="1:5" x14ac:dyDescent="0.25">
      <c r="A112" s="5"/>
      <c r="B112" s="20"/>
      <c r="C112" s="20"/>
      <c r="D112" s="20"/>
      <c r="E112" s="21"/>
    </row>
    <row r="113" spans="1:5" x14ac:dyDescent="0.25">
      <c r="A113" s="5"/>
      <c r="B113" s="6"/>
      <c r="C113" s="6"/>
      <c r="D113" s="6"/>
      <c r="E113" s="5"/>
    </row>
    <row r="114" spans="1:5" x14ac:dyDescent="0.25">
      <c r="A114" s="5"/>
      <c r="B114" s="13"/>
      <c r="C114" s="13"/>
      <c r="D114" s="13"/>
      <c r="E114" s="14"/>
    </row>
    <row r="115" spans="1:5" x14ac:dyDescent="0.25">
      <c r="A115" s="5"/>
      <c r="B115" s="20"/>
      <c r="C115" s="20"/>
      <c r="D115" s="20"/>
      <c r="E115" s="19"/>
    </row>
    <row r="116" spans="1:5" x14ac:dyDescent="0.25">
      <c r="A116" s="5"/>
      <c r="B116" s="20"/>
      <c r="C116" s="20"/>
      <c r="D116" s="20"/>
      <c r="E116" s="21"/>
    </row>
    <row r="117" spans="1:5" x14ac:dyDescent="0.25">
      <c r="A117" s="5"/>
      <c r="B117" s="20"/>
      <c r="C117" s="20"/>
      <c r="D117" s="20"/>
      <c r="E117" s="19"/>
    </row>
    <row r="118" spans="1:5" x14ac:dyDescent="0.25">
      <c r="A118" s="5"/>
      <c r="B118" s="6"/>
      <c r="C118" s="6"/>
      <c r="D118" s="6"/>
      <c r="E118" s="5"/>
    </row>
    <row r="119" spans="1:5" x14ac:dyDescent="0.25">
      <c r="A119" s="5"/>
      <c r="B119" s="7"/>
      <c r="C119" s="7"/>
      <c r="D119" s="7"/>
      <c r="E119" s="5"/>
    </row>
    <row r="120" spans="1:5" x14ac:dyDescent="0.25">
      <c r="A120" s="5"/>
      <c r="B120" s="7"/>
      <c r="C120" s="7"/>
      <c r="D120" s="7"/>
      <c r="E120" s="5"/>
    </row>
    <row r="121" spans="1:5" x14ac:dyDescent="0.25">
      <c r="A121" s="5"/>
      <c r="B121" s="7"/>
      <c r="C121" s="7"/>
      <c r="D121" s="7"/>
      <c r="E121" s="5"/>
    </row>
    <row r="122" spans="1:5" x14ac:dyDescent="0.25">
      <c r="A122" s="5"/>
      <c r="B122" s="7"/>
      <c r="C122" s="7"/>
      <c r="D122" s="7"/>
      <c r="E122" s="5"/>
    </row>
    <row r="123" spans="1:5" x14ac:dyDescent="0.25">
      <c r="A123" s="5"/>
      <c r="B123" s="20"/>
      <c r="C123" s="20"/>
      <c r="D123" s="20"/>
      <c r="E123" s="19"/>
    </row>
    <row r="124" spans="1:5" x14ac:dyDescent="0.25">
      <c r="A124" s="5"/>
      <c r="B124" s="6"/>
      <c r="C124" s="6"/>
      <c r="D124" s="6"/>
      <c r="E124" s="5"/>
    </row>
    <row r="125" spans="1:5" x14ac:dyDescent="0.25">
      <c r="A125" s="5"/>
      <c r="B125" s="20"/>
      <c r="C125" s="20"/>
      <c r="D125" s="20"/>
      <c r="E125" s="19"/>
    </row>
    <row r="126" spans="1:5" x14ac:dyDescent="0.25">
      <c r="A126" s="5"/>
      <c r="B126" s="6"/>
      <c r="C126" s="6"/>
      <c r="D126" s="6"/>
      <c r="E126" s="4"/>
    </row>
    <row r="127" spans="1:5" x14ac:dyDescent="0.25">
      <c r="A127" s="5"/>
      <c r="B127" s="7"/>
      <c r="C127" s="7"/>
      <c r="D127" s="7"/>
      <c r="E127" s="5"/>
    </row>
    <row r="128" spans="1:5" x14ac:dyDescent="0.25">
      <c r="A128" s="5"/>
      <c r="B128" s="6"/>
      <c r="C128" s="6"/>
      <c r="D128" s="6"/>
      <c r="E128" s="5"/>
    </row>
    <row r="129" spans="1:5" x14ac:dyDescent="0.25">
      <c r="A129" s="5"/>
      <c r="B129" s="6"/>
      <c r="C129" s="6"/>
      <c r="D129" s="6"/>
      <c r="E129" s="5"/>
    </row>
    <row r="130" spans="1:5" x14ac:dyDescent="0.25">
      <c r="A130" s="5"/>
      <c r="B130" s="7"/>
      <c r="C130" s="7"/>
      <c r="D130" s="7"/>
      <c r="E130" s="5"/>
    </row>
    <row r="131" spans="1:5" x14ac:dyDescent="0.25">
      <c r="A131" s="5"/>
      <c r="B131" s="20"/>
      <c r="C131" s="20"/>
      <c r="D131" s="20"/>
      <c r="E131" s="19"/>
    </row>
    <row r="132" spans="1:5" x14ac:dyDescent="0.25">
      <c r="A132" s="5"/>
      <c r="B132" s="7"/>
      <c r="C132" s="7"/>
      <c r="D132" s="7"/>
      <c r="E132" s="5"/>
    </row>
    <row r="133" spans="1:5" x14ac:dyDescent="0.25">
      <c r="A133" s="5"/>
      <c r="B133" s="20"/>
      <c r="C133" s="20"/>
      <c r="D133" s="20"/>
      <c r="E133" s="21"/>
    </row>
    <row r="134" spans="1:5" x14ac:dyDescent="0.25">
      <c r="A134" s="5"/>
      <c r="B134" s="20"/>
      <c r="C134" s="20"/>
      <c r="D134" s="20"/>
      <c r="E134" s="21"/>
    </row>
    <row r="135" spans="1:5" x14ac:dyDescent="0.25">
      <c r="A135" s="5"/>
      <c r="B135" s="6"/>
      <c r="C135" s="6"/>
      <c r="D135" s="6"/>
      <c r="E135" s="5"/>
    </row>
    <row r="136" spans="1:5" x14ac:dyDescent="0.25">
      <c r="A136" s="5"/>
      <c r="B136" s="6"/>
      <c r="C136" s="6"/>
      <c r="D136" s="6"/>
      <c r="E136" s="5"/>
    </row>
    <row r="137" spans="1:5" x14ac:dyDescent="0.25">
      <c r="A137" s="5"/>
      <c r="B137" s="7"/>
      <c r="C137" s="7"/>
      <c r="D137" s="7"/>
      <c r="E137" s="5"/>
    </row>
    <row r="138" spans="1:5" x14ac:dyDescent="0.25">
      <c r="A138" s="5"/>
      <c r="B138" s="20"/>
      <c r="C138" s="20"/>
      <c r="D138" s="20"/>
      <c r="E138" s="19"/>
    </row>
    <row r="139" spans="1:5" x14ac:dyDescent="0.25">
      <c r="A139" s="5"/>
      <c r="B139" s="20"/>
      <c r="C139" s="20"/>
      <c r="D139" s="20"/>
      <c r="E139" s="21"/>
    </row>
    <row r="140" spans="1:5" x14ac:dyDescent="0.25">
      <c r="A140" s="5"/>
      <c r="B140" s="6"/>
      <c r="C140" s="6"/>
      <c r="D140" s="6"/>
      <c r="E140" s="5"/>
    </row>
    <row r="141" spans="1:5" x14ac:dyDescent="0.25">
      <c r="A141" s="5"/>
      <c r="B141" s="7"/>
      <c r="C141" s="7"/>
      <c r="D141" s="7"/>
      <c r="E141" s="5"/>
    </row>
    <row r="142" spans="1:5" x14ac:dyDescent="0.25">
      <c r="A142" s="5"/>
      <c r="B142" s="20"/>
      <c r="C142" s="20"/>
      <c r="D142" s="20"/>
      <c r="E142" s="21"/>
    </row>
    <row r="143" spans="1:5" x14ac:dyDescent="0.25">
      <c r="A143" s="5"/>
      <c r="B143" s="6"/>
      <c r="C143" s="6"/>
      <c r="D143" s="6"/>
      <c r="E143" s="5"/>
    </row>
    <row r="144" spans="1:5" x14ac:dyDescent="0.25">
      <c r="A144" s="5"/>
      <c r="B144" s="7"/>
      <c r="C144" s="7"/>
      <c r="D144" s="7"/>
      <c r="E144" s="5"/>
    </row>
    <row r="145" spans="1:5" x14ac:dyDescent="0.25">
      <c r="A145" s="5"/>
      <c r="B145" s="20"/>
      <c r="C145" s="20"/>
      <c r="D145" s="20"/>
      <c r="E145" s="21"/>
    </row>
    <row r="146" spans="1:5" x14ac:dyDescent="0.25">
      <c r="A146" s="5"/>
      <c r="B146" s="6"/>
      <c r="C146" s="6"/>
      <c r="D146" s="6"/>
      <c r="E146" s="5"/>
    </row>
    <row r="147" spans="1:5" x14ac:dyDescent="0.25">
      <c r="A147" s="5"/>
      <c r="B147" s="20"/>
      <c r="C147" s="20"/>
      <c r="D147" s="20"/>
      <c r="E147" s="19"/>
    </row>
    <row r="148" spans="1:5" x14ac:dyDescent="0.25">
      <c r="A148" s="5"/>
      <c r="B148" s="20"/>
      <c r="C148" s="20"/>
      <c r="D148" s="20"/>
      <c r="E148" s="21"/>
    </row>
    <row r="149" spans="1:5" x14ac:dyDescent="0.25">
      <c r="A149" s="5"/>
      <c r="B149" s="6"/>
      <c r="C149" s="6"/>
      <c r="D149" s="6"/>
      <c r="E149" s="5"/>
    </row>
    <row r="150" spans="1:5" x14ac:dyDescent="0.25">
      <c r="A150" s="5"/>
      <c r="B150" s="6"/>
      <c r="C150" s="6"/>
      <c r="D150" s="6"/>
      <c r="E150" s="5"/>
    </row>
    <row r="151" spans="1:5" x14ac:dyDescent="0.25">
      <c r="A151" s="5"/>
      <c r="B151" s="7"/>
      <c r="C151" s="7"/>
      <c r="D151" s="7"/>
      <c r="E151" s="5"/>
    </row>
    <row r="152" spans="1:5" x14ac:dyDescent="0.25">
      <c r="A152" s="5"/>
      <c r="B152" s="20"/>
      <c r="C152" s="55"/>
      <c r="D152" s="20"/>
      <c r="E152" s="21"/>
    </row>
    <row r="153" spans="1:5" x14ac:dyDescent="0.25">
      <c r="A153" s="5"/>
      <c r="B153" s="7"/>
      <c r="C153" s="7"/>
      <c r="D153" s="7"/>
      <c r="E153" s="5"/>
    </row>
    <row r="154" spans="1:5" x14ac:dyDescent="0.25">
      <c r="A154" s="5"/>
      <c r="B154" s="20"/>
      <c r="C154" s="20"/>
      <c r="D154" s="20"/>
      <c r="E154" s="21"/>
    </row>
    <row r="155" spans="1:5" x14ac:dyDescent="0.25">
      <c r="A155" s="5"/>
      <c r="B155" s="6"/>
      <c r="C155" s="6"/>
      <c r="D155" s="6"/>
      <c r="E155" s="5"/>
    </row>
    <row r="156" spans="1:5" x14ac:dyDescent="0.25">
      <c r="A156" s="5"/>
      <c r="B156" s="20"/>
      <c r="C156" s="20"/>
      <c r="D156" s="20"/>
      <c r="E156" s="21"/>
    </row>
    <row r="157" spans="1:5" x14ac:dyDescent="0.25">
      <c r="A157" s="5"/>
      <c r="B157" s="20"/>
      <c r="C157" s="20"/>
      <c r="D157" s="20"/>
      <c r="E157" s="21"/>
    </row>
    <row r="158" spans="1:5" x14ac:dyDescent="0.25">
      <c r="A158" s="5"/>
      <c r="B158" s="6"/>
      <c r="C158" s="6"/>
      <c r="D158" s="6"/>
      <c r="E158" s="5"/>
    </row>
    <row r="159" spans="1:5" x14ac:dyDescent="0.25">
      <c r="A159" s="5"/>
      <c r="B159" s="20"/>
      <c r="C159" s="20"/>
      <c r="D159" s="20"/>
      <c r="E159" s="21"/>
    </row>
    <row r="160" spans="1:5" x14ac:dyDescent="0.25">
      <c r="A160" s="5"/>
      <c r="B160" s="27"/>
      <c r="C160" s="27"/>
      <c r="D160" s="27"/>
      <c r="E160" s="24"/>
    </row>
    <row r="161" spans="1:5" x14ac:dyDescent="0.25">
      <c r="A161" s="5"/>
      <c r="B161" s="20"/>
      <c r="C161" s="20"/>
      <c r="D161" s="20"/>
      <c r="E161" s="21"/>
    </row>
    <row r="162" spans="1:5" x14ac:dyDescent="0.25">
      <c r="A162" s="5"/>
      <c r="B162" s="20"/>
      <c r="C162" s="20"/>
      <c r="D162" s="20"/>
      <c r="E162" s="21"/>
    </row>
    <row r="163" spans="1:5" x14ac:dyDescent="0.25">
      <c r="A163" s="5"/>
      <c r="B163" s="20"/>
      <c r="C163" s="20"/>
      <c r="D163" s="20"/>
      <c r="E163" s="21"/>
    </row>
    <row r="164" spans="1:5" x14ac:dyDescent="0.25">
      <c r="A164" s="5"/>
      <c r="B164" s="6"/>
      <c r="C164" s="6"/>
      <c r="D164" s="6"/>
      <c r="E164" s="5"/>
    </row>
    <row r="165" spans="1:5" x14ac:dyDescent="0.25">
      <c r="A165" s="5"/>
      <c r="B165" s="20"/>
      <c r="C165" s="20"/>
      <c r="D165" s="20"/>
      <c r="E165" s="21"/>
    </row>
    <row r="166" spans="1:5" x14ac:dyDescent="0.25">
      <c r="A166" s="5"/>
      <c r="B166" s="20"/>
      <c r="C166" s="20"/>
      <c r="D166" s="20"/>
      <c r="E166" s="21"/>
    </row>
    <row r="167" spans="1:5" x14ac:dyDescent="0.25">
      <c r="A167" s="5"/>
      <c r="B167" s="20"/>
      <c r="C167" s="20"/>
      <c r="D167" s="20"/>
      <c r="E167" s="21"/>
    </row>
    <row r="168" spans="1:5" x14ac:dyDescent="0.25">
      <c r="A168" s="5"/>
      <c r="B168" s="7"/>
      <c r="C168" s="7"/>
      <c r="D168" s="7"/>
      <c r="E168" s="5"/>
    </row>
    <row r="169" spans="1:5" x14ac:dyDescent="0.25">
      <c r="A169" s="5"/>
      <c r="B169" s="7"/>
      <c r="C169" s="7"/>
      <c r="D169" s="7"/>
      <c r="E169" s="5"/>
    </row>
    <row r="170" spans="1:5" x14ac:dyDescent="0.25">
      <c r="A170" s="5"/>
      <c r="B170" s="20"/>
      <c r="C170" s="20"/>
      <c r="D170" s="20"/>
      <c r="E170" s="21"/>
    </row>
    <row r="171" spans="1:5" x14ac:dyDescent="0.25">
      <c r="A171" s="5"/>
      <c r="B171" s="7"/>
      <c r="C171" s="7"/>
      <c r="D171" s="7"/>
      <c r="E171" s="5"/>
    </row>
    <row r="172" spans="1:5" x14ac:dyDescent="0.25">
      <c r="A172" s="5"/>
      <c r="B172" s="20"/>
      <c r="C172" s="20"/>
      <c r="D172" s="20"/>
      <c r="E172" s="21"/>
    </row>
    <row r="173" spans="1:5" x14ac:dyDescent="0.25">
      <c r="A173" s="5"/>
      <c r="B173" s="6"/>
      <c r="C173" s="6"/>
      <c r="D173" s="6"/>
      <c r="E173" s="4"/>
    </row>
    <row r="174" spans="1:5" x14ac:dyDescent="0.25">
      <c r="A174" s="5"/>
      <c r="B174" s="22"/>
      <c r="C174" s="22"/>
      <c r="D174" s="23"/>
      <c r="E174" s="21"/>
    </row>
    <row r="175" spans="1:5" x14ac:dyDescent="0.25">
      <c r="A175" s="5"/>
      <c r="B175" s="20"/>
      <c r="C175" s="20"/>
      <c r="D175" s="20"/>
      <c r="E175" s="21"/>
    </row>
    <row r="176" spans="1:5" x14ac:dyDescent="0.25">
      <c r="A176" s="5"/>
      <c r="B176" s="7"/>
      <c r="C176" s="7"/>
      <c r="D176" s="7"/>
      <c r="E176" s="5"/>
    </row>
    <row r="177" spans="1:5" x14ac:dyDescent="0.25">
      <c r="A177" s="5"/>
      <c r="B177" s="7"/>
      <c r="C177" s="7"/>
      <c r="D177" s="7"/>
      <c r="E177" s="5"/>
    </row>
    <row r="178" spans="1:5" x14ac:dyDescent="0.25">
      <c r="A178" s="5"/>
      <c r="B178" s="6"/>
      <c r="C178" s="6"/>
      <c r="D178" s="6"/>
      <c r="E178" s="4"/>
    </row>
    <row r="179" spans="1:5" x14ac:dyDescent="0.25">
      <c r="A179" s="5"/>
      <c r="B179" s="20"/>
      <c r="C179" s="20"/>
      <c r="D179" s="20"/>
      <c r="E179" s="21"/>
    </row>
    <row r="180" spans="1:5" x14ac:dyDescent="0.25">
      <c r="A180" s="5"/>
      <c r="B180" s="20"/>
      <c r="C180" s="20"/>
      <c r="D180" s="20"/>
      <c r="E180" s="21"/>
    </row>
    <row r="181" spans="1:5" x14ac:dyDescent="0.25">
      <c r="A181" s="5"/>
      <c r="B181" s="7"/>
      <c r="C181" s="13"/>
      <c r="D181" s="13"/>
      <c r="E181" s="14"/>
    </row>
    <row r="182" spans="1:5" x14ac:dyDescent="0.25">
      <c r="A182" s="5"/>
      <c r="B182" s="7"/>
      <c r="C182" s="7"/>
      <c r="D182" s="7"/>
      <c r="E182" s="5"/>
    </row>
    <row r="183" spans="1:5" x14ac:dyDescent="0.25">
      <c r="A183" s="5"/>
      <c r="B183" s="20"/>
      <c r="C183" s="20"/>
      <c r="D183" s="20"/>
      <c r="E183" s="21"/>
    </row>
    <row r="184" spans="1:5" x14ac:dyDescent="0.25">
      <c r="A184" s="5"/>
      <c r="B184" s="7"/>
      <c r="C184" s="7"/>
      <c r="D184" s="7"/>
      <c r="E184" s="5"/>
    </row>
    <row r="185" spans="1:5" x14ac:dyDescent="0.25">
      <c r="A185" s="5"/>
      <c r="B185" s="7"/>
      <c r="C185" s="7"/>
      <c r="D185" s="7"/>
      <c r="E185" s="5"/>
    </row>
    <row r="186" spans="1:5" x14ac:dyDescent="0.25">
      <c r="A186" s="5"/>
      <c r="B186" s="18"/>
      <c r="C186" s="7"/>
      <c r="D186" s="7"/>
      <c r="E186" s="5"/>
    </row>
    <row r="187" spans="1:5" x14ac:dyDescent="0.25">
      <c r="A187" s="5"/>
      <c r="B187" s="7"/>
      <c r="C187" s="7"/>
      <c r="D187" s="7"/>
      <c r="E187" s="5"/>
    </row>
    <row r="188" spans="1:5" x14ac:dyDescent="0.25">
      <c r="A188" s="5"/>
      <c r="B188" s="6"/>
      <c r="C188" s="6"/>
      <c r="D188" s="6"/>
      <c r="E188" s="4"/>
    </row>
    <row r="189" spans="1:5" x14ac:dyDescent="0.25">
      <c r="A189" s="5"/>
      <c r="B189" s="20"/>
      <c r="C189" s="20"/>
      <c r="D189" s="20"/>
      <c r="E189" s="21"/>
    </row>
    <row r="190" spans="1:5" x14ac:dyDescent="0.25">
      <c r="A190" s="5"/>
      <c r="B190" s="6"/>
      <c r="C190" s="6"/>
      <c r="D190" s="6"/>
      <c r="E190" s="4"/>
    </row>
    <row r="191" spans="1:5" x14ac:dyDescent="0.25">
      <c r="A191" s="5"/>
      <c r="B191" s="13"/>
      <c r="C191" s="13"/>
      <c r="D191" s="13"/>
      <c r="E191" s="14"/>
    </row>
    <row r="192" spans="1:5" x14ac:dyDescent="0.25">
      <c r="A192" s="5"/>
      <c r="B192" s="7"/>
      <c r="C192" s="7"/>
      <c r="D192" s="7"/>
      <c r="E192" s="5"/>
    </row>
    <row r="193" spans="1:5" x14ac:dyDescent="0.25">
      <c r="A193" s="5"/>
      <c r="B193" s="7"/>
      <c r="C193" s="7"/>
      <c r="D193" s="7"/>
      <c r="E193" s="5"/>
    </row>
    <row r="194" spans="1:5" x14ac:dyDescent="0.25">
      <c r="A194" s="5"/>
      <c r="B194" s="20"/>
      <c r="C194" s="20"/>
      <c r="D194" s="20"/>
      <c r="E194" s="21"/>
    </row>
    <row r="195" spans="1:5" x14ac:dyDescent="0.25">
      <c r="A195" s="5"/>
      <c r="B195" s="7"/>
      <c r="C195" s="7"/>
      <c r="D195" s="7"/>
      <c r="E195" s="5"/>
    </row>
    <row r="196" spans="1:5" x14ac:dyDescent="0.25">
      <c r="A196" s="5"/>
      <c r="B196" s="6"/>
      <c r="C196" s="6"/>
      <c r="D196" s="6"/>
      <c r="E196" s="4"/>
    </row>
    <row r="197" spans="1:5" x14ac:dyDescent="0.25">
      <c r="A197" s="5"/>
      <c r="B197" s="20"/>
      <c r="C197" s="20"/>
      <c r="D197" s="20"/>
      <c r="E197" s="21"/>
    </row>
    <row r="198" spans="1:5" x14ac:dyDescent="0.25">
      <c r="A198" s="5"/>
      <c r="B198" s="6"/>
      <c r="C198" s="6"/>
      <c r="D198" s="6"/>
      <c r="E198" s="4"/>
    </row>
    <row r="199" spans="1:5" x14ac:dyDescent="0.25">
      <c r="A199" s="5"/>
      <c r="B199" s="7"/>
      <c r="C199" s="7"/>
      <c r="D199" s="7"/>
      <c r="E199" s="5"/>
    </row>
    <row r="200" spans="1:5" x14ac:dyDescent="0.25">
      <c r="A200" s="5"/>
      <c r="B200" s="16"/>
      <c r="C200" s="16"/>
      <c r="D200" s="7"/>
      <c r="E200" s="17"/>
    </row>
    <row r="201" spans="1:5" x14ac:dyDescent="0.25">
      <c r="A201" s="5"/>
      <c r="B201" s="7"/>
      <c r="C201" s="7"/>
      <c r="D201" s="7"/>
      <c r="E201" s="5"/>
    </row>
    <row r="202" spans="1:5" x14ac:dyDescent="0.25">
      <c r="A202" s="5"/>
      <c r="B202" s="20"/>
      <c r="C202" s="20"/>
      <c r="D202" s="20"/>
      <c r="E202" s="21"/>
    </row>
    <row r="203" spans="1:5" x14ac:dyDescent="0.25">
      <c r="A203" s="5"/>
      <c r="B203" s="22"/>
      <c r="C203" s="22"/>
      <c r="D203" s="23"/>
      <c r="E203" s="21"/>
    </row>
    <row r="204" spans="1:5" x14ac:dyDescent="0.25">
      <c r="A204" s="5"/>
      <c r="B204" s="6"/>
      <c r="C204" s="6"/>
      <c r="D204" s="6"/>
      <c r="E204" s="4"/>
    </row>
    <row r="205" spans="1:5" x14ac:dyDescent="0.25">
      <c r="A205" s="5"/>
      <c r="B205" s="20"/>
      <c r="C205" s="20"/>
      <c r="D205" s="20"/>
      <c r="E205" s="21"/>
    </row>
    <row r="206" spans="1:5" x14ac:dyDescent="0.25">
      <c r="A206" s="5"/>
      <c r="B206" s="20"/>
      <c r="C206" s="20"/>
      <c r="D206" s="20"/>
      <c r="E206" s="21"/>
    </row>
    <row r="207" spans="1:5" x14ac:dyDescent="0.25">
      <c r="A207" s="5"/>
      <c r="B207" s="7"/>
      <c r="C207" s="7"/>
      <c r="D207" s="7"/>
      <c r="E207" s="5"/>
    </row>
    <row r="208" spans="1:5" x14ac:dyDescent="0.25">
      <c r="A208" s="5"/>
      <c r="B208" s="7"/>
      <c r="C208" s="7"/>
      <c r="D208" s="7"/>
      <c r="E208" s="5"/>
    </row>
    <row r="209" spans="1:5" x14ac:dyDescent="0.25">
      <c r="A209" s="5"/>
      <c r="B209" s="20"/>
      <c r="C209" s="20"/>
      <c r="D209" s="20"/>
      <c r="E209" s="21"/>
    </row>
    <row r="210" spans="1:5" x14ac:dyDescent="0.25">
      <c r="A210" s="5"/>
      <c r="B210" s="7"/>
      <c r="C210" s="7"/>
      <c r="D210" s="7"/>
      <c r="E210" s="5"/>
    </row>
    <row r="211" spans="1:5" x14ac:dyDescent="0.25">
      <c r="A211" s="5"/>
      <c r="B211" s="22"/>
      <c r="C211" s="22"/>
      <c r="D211" s="23"/>
      <c r="E211" s="21"/>
    </row>
    <row r="212" spans="1:5" x14ac:dyDescent="0.25">
      <c r="A212" s="5"/>
      <c r="B212" s="7"/>
      <c r="C212" s="7"/>
      <c r="D212" s="7"/>
      <c r="E212" s="5"/>
    </row>
    <row r="213" spans="1:5" x14ac:dyDescent="0.25">
      <c r="A213" s="5"/>
      <c r="B213" s="7"/>
      <c r="C213" s="7"/>
      <c r="D213" s="15"/>
      <c r="E213" s="5"/>
    </row>
    <row r="214" spans="1:5" x14ac:dyDescent="0.25">
      <c r="A214" s="5"/>
      <c r="B214" s="6"/>
      <c r="C214" s="6"/>
      <c r="D214" s="6"/>
      <c r="E214" s="4"/>
    </row>
    <row r="215" spans="1:5" x14ac:dyDescent="0.25">
      <c r="A215" s="5"/>
      <c r="B215" s="7"/>
      <c r="C215" s="7"/>
      <c r="D215" s="7"/>
      <c r="E215" s="5"/>
    </row>
    <row r="216" spans="1:5" x14ac:dyDescent="0.25">
      <c r="A216" s="5"/>
      <c r="B216" s="7"/>
      <c r="C216" s="7"/>
      <c r="D216" s="7"/>
      <c r="E216" s="5"/>
    </row>
    <row r="217" spans="1:5" x14ac:dyDescent="0.25">
      <c r="A217" s="5"/>
      <c r="B217" s="7"/>
      <c r="C217" s="7"/>
      <c r="D217" s="7"/>
      <c r="E217" s="5"/>
    </row>
    <row r="218" spans="1:5" x14ac:dyDescent="0.25">
      <c r="A218" s="5"/>
      <c r="B218" s="20"/>
      <c r="C218" s="20"/>
      <c r="D218" s="20"/>
      <c r="E218" s="21"/>
    </row>
    <row r="219" spans="1:5" x14ac:dyDescent="0.25">
      <c r="A219" s="5"/>
      <c r="B219" s="22"/>
      <c r="C219" s="22"/>
      <c r="D219" s="23"/>
      <c r="E219" s="21"/>
    </row>
    <row r="220" spans="1:5" x14ac:dyDescent="0.25">
      <c r="A220" s="5"/>
      <c r="B220" s="7"/>
      <c r="C220" s="7"/>
      <c r="D220" s="7"/>
      <c r="E220" s="5"/>
    </row>
    <row r="221" spans="1:5" x14ac:dyDescent="0.25">
      <c r="A221" s="5"/>
      <c r="B221" s="6"/>
      <c r="C221" s="6"/>
      <c r="D221" s="6"/>
      <c r="E221" s="4"/>
    </row>
    <row r="222" spans="1:5" x14ac:dyDescent="0.25">
      <c r="A222" s="5"/>
      <c r="B222" s="6"/>
      <c r="C222" s="6"/>
      <c r="D222" s="6"/>
      <c r="E222" s="4"/>
    </row>
    <row r="223" spans="1:5" x14ac:dyDescent="0.25">
      <c r="A223" s="5"/>
      <c r="B223" s="20"/>
      <c r="C223" s="20"/>
      <c r="D223" s="20"/>
      <c r="E223" s="21"/>
    </row>
    <row r="224" spans="1:5" x14ac:dyDescent="0.25">
      <c r="A224" s="5"/>
      <c r="B224" s="7"/>
      <c r="C224" s="7"/>
      <c r="D224" s="7"/>
      <c r="E224" s="5"/>
    </row>
    <row r="225" spans="1:5" x14ac:dyDescent="0.25">
      <c r="A225" s="5"/>
      <c r="B225" s="20"/>
      <c r="C225" s="20"/>
      <c r="D225" s="20"/>
      <c r="E225" s="21"/>
    </row>
    <row r="226" spans="1:5" x14ac:dyDescent="0.25">
      <c r="A226" s="5"/>
      <c r="B226" s="22"/>
      <c r="C226" s="22"/>
      <c r="D226" s="23"/>
      <c r="E226" s="21"/>
    </row>
    <row r="227" spans="1:5" x14ac:dyDescent="0.25">
      <c r="A227" s="5"/>
      <c r="B227" s="20"/>
      <c r="C227" s="20"/>
      <c r="D227" s="20"/>
      <c r="E227" s="21"/>
    </row>
    <row r="228" spans="1:5" x14ac:dyDescent="0.25">
      <c r="A228" s="5"/>
      <c r="B228" s="20"/>
      <c r="C228" s="20"/>
      <c r="D228" s="20"/>
      <c r="E228" s="21"/>
    </row>
    <row r="229" spans="1:5" x14ac:dyDescent="0.25">
      <c r="A229" s="5"/>
      <c r="B229" s="15"/>
      <c r="C229" s="7"/>
      <c r="D229" s="15"/>
      <c r="E229" s="5"/>
    </row>
    <row r="230" spans="1:5" x14ac:dyDescent="0.25">
      <c r="A230" s="5"/>
      <c r="B230" s="13"/>
      <c r="C230" s="13"/>
      <c r="D230" s="13"/>
      <c r="E230" s="14"/>
    </row>
    <row r="231" spans="1:5" x14ac:dyDescent="0.25">
      <c r="A231" s="5"/>
      <c r="B231" s="13"/>
      <c r="C231" s="13"/>
      <c r="D231" s="13"/>
      <c r="E231" s="14"/>
    </row>
    <row r="232" spans="1:5" x14ac:dyDescent="0.25">
      <c r="A232" s="5"/>
      <c r="B232" s="22"/>
      <c r="C232" s="22"/>
      <c r="D232" s="23"/>
      <c r="E232" s="21"/>
    </row>
    <row r="233" spans="1:5" x14ac:dyDescent="0.25">
      <c r="A233" s="5"/>
      <c r="B233" s="6"/>
      <c r="C233" s="6"/>
      <c r="D233" s="6"/>
      <c r="E233" s="4"/>
    </row>
    <row r="234" spans="1:5" x14ac:dyDescent="0.25">
      <c r="A234" s="5"/>
      <c r="B234" s="20"/>
      <c r="C234" s="20"/>
      <c r="D234" s="20"/>
      <c r="E234" s="21"/>
    </row>
    <row r="235" spans="1:5" x14ac:dyDescent="0.25">
      <c r="A235" s="5"/>
      <c r="B235" s="13"/>
      <c r="C235" s="13"/>
      <c r="D235" s="7"/>
      <c r="E235" s="5"/>
    </row>
    <row r="236" spans="1:5" x14ac:dyDescent="0.25">
      <c r="A236" s="5"/>
      <c r="B236" s="22"/>
      <c r="C236" s="22"/>
      <c r="D236" s="23"/>
      <c r="E236" s="21"/>
    </row>
    <row r="237" spans="1:5" x14ac:dyDescent="0.25">
      <c r="A237" s="5"/>
      <c r="B237" s="7"/>
      <c r="C237" s="7"/>
      <c r="D237" s="7"/>
      <c r="E237" s="5"/>
    </row>
    <row r="238" spans="1:5" x14ac:dyDescent="0.25">
      <c r="A238" s="5"/>
      <c r="B238" s="6"/>
      <c r="C238" s="6"/>
      <c r="D238" s="6"/>
      <c r="E238" s="4"/>
    </row>
    <row r="239" spans="1:5" x14ac:dyDescent="0.25">
      <c r="A239" s="5"/>
      <c r="B239" s="13"/>
      <c r="C239" s="13"/>
      <c r="D239" s="13"/>
      <c r="E239" s="14"/>
    </row>
    <row r="240" spans="1:5" x14ac:dyDescent="0.25">
      <c r="A240" s="5"/>
      <c r="B240" s="6"/>
      <c r="C240" s="6"/>
      <c r="D240" s="6"/>
      <c r="E240" s="4"/>
    </row>
    <row r="241" spans="1:5" x14ac:dyDescent="0.25">
      <c r="A241" s="5"/>
      <c r="B241" s="22"/>
      <c r="C241" s="22"/>
      <c r="D241" s="23"/>
      <c r="E241" s="21"/>
    </row>
    <row r="242" spans="1:5" x14ac:dyDescent="0.25">
      <c r="A242" s="5"/>
      <c r="B242" s="22"/>
      <c r="C242" s="22"/>
      <c r="D242" s="23"/>
      <c r="E242" s="21"/>
    </row>
    <row r="243" spans="1:5" x14ac:dyDescent="0.25">
      <c r="A243" s="5"/>
      <c r="B243" s="16"/>
      <c r="C243" s="16"/>
      <c r="D243" s="16"/>
      <c r="E243" s="17"/>
    </row>
    <row r="244" spans="1:5" x14ac:dyDescent="0.25">
      <c r="A244" s="5"/>
      <c r="B244" s="22"/>
      <c r="C244" s="22"/>
      <c r="D244" s="23"/>
      <c r="E244" s="21"/>
    </row>
    <row r="245" spans="1:5" x14ac:dyDescent="0.25">
      <c r="A245" s="5"/>
      <c r="B245" s="6"/>
      <c r="C245" s="6"/>
      <c r="D245" s="6"/>
      <c r="E24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Over-14</vt:lpstr>
      <vt:lpstr>Under-14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 Ingham</dc:creator>
  <cp:lastModifiedBy>Phil Ingham</cp:lastModifiedBy>
  <dcterms:created xsi:type="dcterms:W3CDTF">2013-06-03T11:20:27Z</dcterms:created>
  <dcterms:modified xsi:type="dcterms:W3CDTF">2013-08-14T10:53:30Z</dcterms:modified>
</cp:coreProperties>
</file>