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pedals-my.sharepoint.com/personal/jamesislip_britishcycling_org_uk/Documents/YCCA/"/>
    </mc:Choice>
  </mc:AlternateContent>
  <xr:revisionPtr revIDLastSave="1" documentId="8_{A29162D7-19A4-441E-8171-9FCB70CBF839}" xr6:coauthVersionLast="47" xr6:coauthVersionMax="47" xr10:uidLastSave="{29AFF82D-880E-4665-8678-C9D19F8F6A00}"/>
  <workbookProtection lockStructure="1"/>
  <bookViews>
    <workbookView xWindow="-120" yWindow="-16320" windowWidth="29040" windowHeight="15720" activeTab="3" xr2:uid="{00000000-000D-0000-FFFF-FFFF00000000}"/>
  </bookViews>
  <sheets>
    <sheet name="U14 Standings" sheetId="5" r:id="rId1"/>
    <sheet name="U16 Standings" sheetId="6" r:id="rId2"/>
    <sheet name="FJ Standings" sheetId="7" r:id="rId3"/>
    <sheet name="FS Standings" sheetId="8" r:id="rId4"/>
    <sheet name="Female Masters40 Standings" sheetId="9" r:id="rId5"/>
    <sheet name="Female Masters5060 Standings" sheetId="10" r:id="rId6"/>
    <sheet name="OJ Standings" sheetId="11" r:id="rId7"/>
    <sheet name="OS Standings" sheetId="12" r:id="rId8"/>
    <sheet name="Masters40 Standings" sheetId="13" r:id="rId9"/>
    <sheet name="Masters50 Standings" sheetId="14" r:id="rId10"/>
    <sheet name="Masters60 Standings" sheetId="15" r:id="rId11"/>
    <sheet name="Masters70 Standings" sheetId="16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3" i="8" l="1" a="1"/>
  <c r="M13" i="8" s="1"/>
  <c r="M12" i="16" a="1"/>
  <c r="M12" i="16" s="1"/>
  <c r="M15" i="16"/>
  <c r="M21" i="15"/>
  <c r="M20" i="15"/>
  <c r="M19" i="15" a="1"/>
  <c r="M19" i="15" s="1"/>
  <c r="M18" i="15" a="1"/>
  <c r="M18" i="15" s="1"/>
  <c r="M15" i="15" a="1"/>
  <c r="M15" i="15" s="1"/>
  <c r="M17" i="15" a="1"/>
  <c r="M17" i="15" s="1"/>
  <c r="M12" i="15" a="1"/>
  <c r="M12" i="15" s="1"/>
  <c r="M13" i="15" a="1"/>
  <c r="M13" i="15" s="1"/>
  <c r="M16" i="15" a="1"/>
  <c r="M16" i="15" s="1"/>
  <c r="M14" i="15" a="1"/>
  <c r="M14" i="15" s="1"/>
  <c r="M11" i="15" a="1"/>
  <c r="M11" i="15" s="1"/>
  <c r="M28" i="13" a="1"/>
  <c r="M28" i="13" s="1"/>
  <c r="M38" i="13" a="1"/>
  <c r="M38" i="13" s="1"/>
  <c r="M18" i="13" a="1"/>
  <c r="M18" i="13" s="1"/>
  <c r="M30" i="13" a="1"/>
  <c r="M30" i="13" s="1"/>
  <c r="M26" i="13" a="1"/>
  <c r="M26" i="13" s="1"/>
  <c r="M27" i="13" a="1"/>
  <c r="M27" i="13" s="1"/>
  <c r="M21" i="13" a="1"/>
  <c r="M21" i="13" s="1"/>
  <c r="M23" i="13" a="1"/>
  <c r="M23" i="13" s="1"/>
  <c r="M31" i="13" a="1"/>
  <c r="M31" i="13" s="1"/>
  <c r="M19" i="13" a="1"/>
  <c r="M19" i="13" s="1"/>
  <c r="M29" i="13" a="1"/>
  <c r="M29" i="13" s="1"/>
  <c r="M14" i="13" a="1"/>
  <c r="M14" i="13" s="1"/>
  <c r="M25" i="13" a="1"/>
  <c r="M25" i="13" s="1"/>
  <c r="M35" i="13" a="1"/>
  <c r="M35" i="13" s="1"/>
  <c r="M24" i="13" a="1"/>
  <c r="M24" i="13" s="1"/>
  <c r="M20" i="13" a="1"/>
  <c r="M20" i="13" s="1"/>
  <c r="M22" i="13" a="1"/>
  <c r="M22" i="13" s="1"/>
  <c r="M15" i="13" a="1"/>
  <c r="M15" i="13" s="1"/>
  <c r="M13" i="13" a="1"/>
  <c r="M13" i="13" s="1"/>
  <c r="M17" i="13" a="1"/>
  <c r="M17" i="13" s="1"/>
  <c r="M16" i="13" a="1"/>
  <c r="M16" i="13" s="1"/>
  <c r="M12" i="13" a="1"/>
  <c r="M12" i="13" s="1"/>
  <c r="M11" i="13" a="1"/>
  <c r="M11" i="13" s="1"/>
  <c r="M24" i="12" a="1"/>
  <c r="M24" i="12" s="1"/>
  <c r="M21" i="12" a="1"/>
  <c r="M21" i="12" s="1"/>
  <c r="M28" i="12" a="1"/>
  <c r="M28" i="12" s="1"/>
  <c r="M25" i="12" a="1"/>
  <c r="M25" i="12" s="1"/>
  <c r="M23" i="12" a="1"/>
  <c r="M23" i="12" s="1"/>
  <c r="M22" i="12" a="1"/>
  <c r="M22" i="12" s="1"/>
  <c r="M17" i="12" a="1"/>
  <c r="M17" i="12" s="1"/>
  <c r="M19" i="12" a="1"/>
  <c r="M19" i="12" s="1"/>
  <c r="M27" i="12" a="1"/>
  <c r="M27" i="12" s="1"/>
  <c r="M16" i="12" a="1"/>
  <c r="M16" i="12" s="1"/>
  <c r="M26" i="12" a="1"/>
  <c r="M26" i="12" s="1"/>
  <c r="M12" i="12" a="1"/>
  <c r="M12" i="12" s="1"/>
  <c r="M11" i="12" a="1"/>
  <c r="M11" i="12" s="1"/>
  <c r="M20" i="12" a="1"/>
  <c r="M20" i="12" s="1"/>
  <c r="M15" i="12" a="1"/>
  <c r="M15" i="12" s="1"/>
  <c r="M13" i="12" a="1"/>
  <c r="M13" i="12" s="1"/>
  <c r="M14" i="12" a="1"/>
  <c r="M14" i="12" s="1"/>
  <c r="M18" i="12"/>
  <c r="M29" i="12"/>
  <c r="M15" i="11" a="1"/>
  <c r="M15" i="11" s="1"/>
  <c r="M16" i="11" a="1"/>
  <c r="M16" i="11" s="1"/>
  <c r="M14" i="11" a="1"/>
  <c r="M14" i="11" s="1"/>
  <c r="M13" i="11" a="1"/>
  <c r="M13" i="11" s="1"/>
  <c r="M11" i="11" a="1"/>
  <c r="M11" i="11" s="1"/>
  <c r="M12" i="11" a="1"/>
  <c r="M12" i="11" s="1"/>
  <c r="M17" i="11"/>
  <c r="M14" i="10"/>
  <c r="M21" i="10"/>
  <c r="M20" i="10"/>
  <c r="M13" i="10" a="1"/>
  <c r="M13" i="10" s="1"/>
  <c r="M11" i="10" a="1"/>
  <c r="M11" i="10" s="1"/>
  <c r="M12" i="10" a="1"/>
  <c r="M12" i="10" s="1"/>
  <c r="M15" i="9" a="1"/>
  <c r="M15" i="9" s="1"/>
  <c r="M14" i="9" a="1"/>
  <c r="M14" i="9" s="1"/>
  <c r="M12" i="9" a="1"/>
  <c r="M12" i="9" s="1"/>
  <c r="M17" i="9" a="1"/>
  <c r="M17" i="9" s="1"/>
  <c r="M16" i="9" a="1"/>
  <c r="M16" i="9" s="1"/>
  <c r="M11" i="9" a="1"/>
  <c r="M11" i="9" s="1"/>
  <c r="M18" i="9" a="1"/>
  <c r="M18" i="9" s="1"/>
  <c r="M13" i="9" a="1"/>
  <c r="M13" i="9" s="1"/>
  <c r="M15" i="8" a="1"/>
  <c r="M15" i="8" s="1"/>
  <c r="M17" i="8" a="1"/>
  <c r="M17" i="8" s="1"/>
  <c r="M11" i="8" a="1"/>
  <c r="M11" i="8" s="1"/>
  <c r="M16" i="8" a="1"/>
  <c r="M16" i="8" s="1"/>
  <c r="M12" i="8" a="1"/>
  <c r="M12" i="8" s="1"/>
  <c r="M14" i="8" a="1"/>
  <c r="M14" i="8" s="1"/>
  <c r="M18" i="8"/>
  <c r="N26" i="6" a="1"/>
  <c r="N26" i="6" s="1"/>
  <c r="N25" i="6" a="1"/>
  <c r="N25" i="6" s="1"/>
  <c r="N29" i="6" a="1"/>
  <c r="N29" i="6" s="1"/>
  <c r="N28" i="6" a="1"/>
  <c r="N28" i="6" s="1"/>
  <c r="N27" i="6" a="1"/>
  <c r="N27" i="6" s="1"/>
  <c r="N22" i="6" a="1"/>
  <c r="N22" i="6" s="1"/>
  <c r="N24" i="6" a="1"/>
  <c r="N24" i="6" s="1"/>
  <c r="N23" i="6" a="1"/>
  <c r="N23" i="6" s="1"/>
  <c r="N21" i="6" a="1"/>
  <c r="N21" i="6" s="1"/>
  <c r="N12" i="6" a="1"/>
  <c r="N12" i="6" s="1"/>
  <c r="N11" i="6" a="1"/>
  <c r="N11" i="6" s="1"/>
  <c r="AC16" i="5" a="1"/>
  <c r="AC16" i="5" s="1"/>
  <c r="AC17" i="5" a="1"/>
  <c r="AC17" i="5" s="1"/>
  <c r="AC15" i="5" a="1"/>
  <c r="AC15" i="5" s="1"/>
  <c r="AC14" i="5" a="1"/>
  <c r="AC14" i="5" s="1"/>
  <c r="AC13" i="5" a="1"/>
  <c r="AC13" i="5" s="1"/>
  <c r="AC12" i="5" a="1"/>
  <c r="AC12" i="5" s="1"/>
  <c r="AC11" i="5" a="1"/>
  <c r="AC11" i="5" s="1"/>
  <c r="N11" i="5" a="1"/>
  <c r="N11" i="5" s="1"/>
  <c r="N12" i="5" a="1"/>
  <c r="N12" i="5" s="1"/>
  <c r="N13" i="5" a="1"/>
  <c r="N13" i="5" s="1"/>
  <c r="M11" i="14" a="1"/>
  <c r="M11" i="14" s="1"/>
  <c r="M83" i="14" a="1"/>
  <c r="M83" i="14" s="1"/>
  <c r="M82" i="14" a="1"/>
  <c r="M82" i="14" s="1"/>
  <c r="M81" i="14" a="1"/>
  <c r="M81" i="14" s="1"/>
  <c r="M80" i="14" a="1"/>
  <c r="M80" i="14" s="1"/>
  <c r="M79" i="14" a="1"/>
  <c r="M79" i="14" s="1"/>
  <c r="M78" i="14" a="1"/>
  <c r="M78" i="14" s="1"/>
  <c r="M77" i="14" a="1"/>
  <c r="M77" i="14" s="1"/>
  <c r="M76" i="14" a="1"/>
  <c r="M76" i="14" s="1"/>
  <c r="M75" i="14" a="1"/>
  <c r="M75" i="14" s="1"/>
  <c r="M74" i="14" a="1"/>
  <c r="M74" i="14" s="1"/>
  <c r="M73" i="14" a="1"/>
  <c r="M73" i="14" s="1"/>
  <c r="M72" i="14" a="1"/>
  <c r="M72" i="14" s="1"/>
  <c r="M71" i="14" a="1"/>
  <c r="M71" i="14" s="1"/>
  <c r="M70" i="14" a="1"/>
  <c r="M70" i="14" s="1"/>
  <c r="M69" i="14" a="1"/>
  <c r="M69" i="14" s="1"/>
  <c r="M68" i="14" a="1"/>
  <c r="M68" i="14" s="1"/>
  <c r="M67" i="14" a="1"/>
  <c r="M67" i="14" s="1"/>
  <c r="M66" i="14" a="1"/>
  <c r="M66" i="14" s="1"/>
  <c r="M65" i="14" a="1"/>
  <c r="M65" i="14" s="1"/>
  <c r="M64" i="14" a="1"/>
  <c r="M64" i="14" s="1"/>
  <c r="M63" i="14" a="1"/>
  <c r="M63" i="14" s="1"/>
  <c r="M62" i="14" a="1"/>
  <c r="M62" i="14" s="1"/>
  <c r="M61" i="14" a="1"/>
  <c r="M61" i="14" s="1"/>
  <c r="M60" i="14" a="1"/>
  <c r="M60" i="14" s="1"/>
  <c r="M59" i="14" a="1"/>
  <c r="M59" i="14" s="1"/>
  <c r="M58" i="14" a="1"/>
  <c r="M58" i="14" s="1"/>
  <c r="M57" i="14" a="1"/>
  <c r="M57" i="14" s="1"/>
  <c r="M56" i="14" a="1"/>
  <c r="M56" i="14" s="1"/>
  <c r="M55" i="14" a="1"/>
  <c r="M55" i="14" s="1"/>
  <c r="M54" i="14" a="1"/>
  <c r="M54" i="14" s="1"/>
  <c r="M53" i="14" a="1"/>
  <c r="M53" i="14" s="1"/>
  <c r="M45" i="14" a="1"/>
  <c r="M45" i="14" s="1"/>
  <c r="M46" i="14" a="1"/>
  <c r="M46" i="14" s="1"/>
  <c r="M48" i="14" a="1"/>
  <c r="M48" i="14" s="1"/>
  <c r="M47" i="14" a="1"/>
  <c r="M47" i="14" s="1"/>
  <c r="M44" i="14" a="1"/>
  <c r="M44" i="14" s="1"/>
  <c r="M43" i="14" a="1"/>
  <c r="M43" i="14" s="1"/>
  <c r="M42" i="14" a="1"/>
  <c r="M42" i="14" s="1"/>
  <c r="M34" i="14" a="1"/>
  <c r="M34" i="14" s="1"/>
  <c r="M33" i="14" a="1"/>
  <c r="M33" i="14" s="1"/>
  <c r="M51" i="14" a="1"/>
  <c r="M51" i="14" s="1"/>
  <c r="M50" i="14" a="1"/>
  <c r="M50" i="14" s="1"/>
  <c r="M52" i="14" a="1"/>
  <c r="M52" i="14" s="1"/>
  <c r="M49" i="14" a="1"/>
  <c r="M49" i="14" s="1"/>
  <c r="M32" i="14" a="1"/>
  <c r="M32" i="14"/>
  <c r="M38" i="14" a="1"/>
  <c r="M38" i="14" s="1"/>
  <c r="M41" i="14" a="1"/>
  <c r="M41" i="14" s="1"/>
  <c r="M39" i="14" a="1"/>
  <c r="M39" i="14" s="1"/>
  <c r="M37" i="14" a="1"/>
  <c r="M37" i="14" s="1"/>
  <c r="M36" i="14" a="1"/>
  <c r="M36" i="14" s="1"/>
  <c r="M30" i="14" a="1"/>
  <c r="M30" i="14" s="1"/>
  <c r="M27" i="14" a="1"/>
  <c r="M27" i="14" s="1"/>
  <c r="M31" i="14" a="1"/>
  <c r="M31" i="14" s="1"/>
  <c r="M12" i="14" a="1"/>
  <c r="M12" i="14" s="1"/>
  <c r="M40" i="14" a="1"/>
  <c r="M40" i="14" s="1"/>
  <c r="M35" i="14" a="1"/>
  <c r="M35" i="14" s="1"/>
  <c r="M19" i="14" a="1"/>
  <c r="M19" i="14" s="1"/>
  <c r="M15" i="14" a="1"/>
  <c r="M15" i="14" s="1"/>
  <c r="M17" i="14" a="1"/>
  <c r="M17" i="14" s="1"/>
  <c r="M16" i="14" a="1"/>
  <c r="M16" i="14" s="1"/>
  <c r="M28" i="14" a="1"/>
  <c r="M28" i="14" s="1"/>
  <c r="M23" i="14" a="1"/>
  <c r="M23" i="14" s="1"/>
  <c r="M25" i="14" a="1"/>
  <c r="M25" i="14" s="1"/>
  <c r="M24" i="14" a="1"/>
  <c r="M24" i="14" s="1"/>
  <c r="M22" i="14" a="1"/>
  <c r="M22" i="14" s="1"/>
  <c r="M20" i="14" a="1"/>
  <c r="M20" i="14" s="1"/>
  <c r="M29" i="14" a="1"/>
  <c r="M29" i="14" s="1"/>
  <c r="M18" i="14" a="1"/>
  <c r="M18" i="14" s="1"/>
  <c r="M26" i="14" a="1"/>
  <c r="M26" i="14" s="1"/>
  <c r="M14" i="14" a="1"/>
  <c r="M14" i="14" s="1"/>
  <c r="M13" i="14" a="1"/>
  <c r="M13" i="14" s="1"/>
  <c r="M21" i="14" a="1"/>
  <c r="M21" i="14" s="1"/>
  <c r="M70" i="13"/>
  <c r="M69" i="13"/>
  <c r="M68" i="13"/>
  <c r="M67" i="13"/>
  <c r="M66" i="13"/>
  <c r="M65" i="13"/>
  <c r="M64" i="13"/>
  <c r="M63" i="13"/>
  <c r="M62" i="13"/>
  <c r="M61" i="13"/>
  <c r="M60" i="13"/>
  <c r="M59" i="13"/>
  <c r="M58" i="13"/>
  <c r="M57" i="13"/>
  <c r="M56" i="13"/>
  <c r="M55" i="13"/>
  <c r="M54" i="13"/>
  <c r="M53" i="13"/>
  <c r="M43" i="13"/>
  <c r="M52" i="13"/>
  <c r="M51" i="13"/>
  <c r="M42" i="13"/>
  <c r="M50" i="13"/>
  <c r="M49" i="13"/>
  <c r="M48" i="13"/>
  <c r="M39" i="13"/>
  <c r="M47" i="13"/>
  <c r="M46" i="13"/>
  <c r="M45" i="13"/>
  <c r="M37" i="13"/>
  <c r="M44" i="13"/>
  <c r="M36" i="13"/>
  <c r="M41" i="13"/>
  <c r="M33" i="13"/>
  <c r="M32" i="13"/>
  <c r="M40" i="13"/>
  <c r="M34" i="13"/>
  <c r="M14" i="16"/>
  <c r="M13" i="16"/>
  <c r="M11" i="16"/>
  <c r="M45" i="15"/>
  <c r="M44" i="15"/>
  <c r="M43" i="15"/>
  <c r="M42" i="15"/>
  <c r="M41" i="15"/>
  <c r="M40" i="15"/>
  <c r="M39" i="15"/>
  <c r="M38" i="15"/>
  <c r="M37" i="15"/>
  <c r="M36" i="15"/>
  <c r="M35" i="15"/>
  <c r="M34" i="15"/>
  <c r="M33" i="15"/>
  <c r="M32" i="15"/>
  <c r="M31" i="15"/>
  <c r="M30" i="15"/>
  <c r="M29" i="15"/>
  <c r="M28" i="15"/>
  <c r="M27" i="15"/>
  <c r="M26" i="15"/>
  <c r="M25" i="15"/>
  <c r="M24" i="15"/>
  <c r="M23" i="15"/>
  <c r="M22" i="15"/>
  <c r="M78" i="12"/>
  <c r="M77" i="12"/>
  <c r="M76" i="12"/>
  <c r="M75" i="12"/>
  <c r="M74" i="12"/>
  <c r="M73" i="12"/>
  <c r="M72" i="12"/>
  <c r="M71" i="12"/>
  <c r="M70" i="12"/>
  <c r="M69" i="12"/>
  <c r="M68" i="12"/>
  <c r="M67" i="12"/>
  <c r="M66" i="12"/>
  <c r="M65" i="12"/>
  <c r="M64" i="12"/>
  <c r="M63" i="12"/>
  <c r="M62" i="12"/>
  <c r="M61" i="12"/>
  <c r="M60" i="12"/>
  <c r="M59" i="12"/>
  <c r="M58" i="12"/>
  <c r="M57" i="12"/>
  <c r="M56" i="12"/>
  <c r="M55" i="12"/>
  <c r="M54" i="12"/>
  <c r="M53" i="12"/>
  <c r="M52" i="12"/>
  <c r="M51" i="12"/>
  <c r="M50" i="12"/>
  <c r="M49" i="12"/>
  <c r="M48" i="12"/>
  <c r="M47" i="12"/>
  <c r="M46" i="12"/>
  <c r="M45" i="12"/>
  <c r="M44" i="12"/>
  <c r="M43" i="12"/>
  <c r="M42" i="12"/>
  <c r="M41" i="12"/>
  <c r="M32" i="12"/>
  <c r="M40" i="12"/>
  <c r="M39" i="12"/>
  <c r="M38" i="12"/>
  <c r="M37" i="12"/>
  <c r="M36" i="12"/>
  <c r="M35" i="12"/>
  <c r="M34" i="12"/>
  <c r="M33" i="12"/>
  <c r="M31" i="12"/>
  <c r="M30" i="12"/>
  <c r="M29" i="11"/>
  <c r="M23" i="11"/>
  <c r="M28" i="11"/>
  <c r="M27" i="11"/>
  <c r="M26" i="11"/>
  <c r="M25" i="11"/>
  <c r="M24" i="11"/>
  <c r="M22" i="11"/>
  <c r="M21" i="11"/>
  <c r="M20" i="11"/>
  <c r="M19" i="11"/>
  <c r="M18" i="11"/>
  <c r="M16" i="10"/>
  <c r="M15" i="10"/>
  <c r="M29" i="9"/>
  <c r="M24" i="9"/>
  <c r="M28" i="9"/>
  <c r="M27" i="9"/>
  <c r="M26" i="9"/>
  <c r="M25" i="9"/>
  <c r="M23" i="9"/>
  <c r="M22" i="9"/>
  <c r="M21" i="9"/>
  <c r="M20" i="9"/>
  <c r="M19" i="9"/>
  <c r="M27" i="8"/>
  <c r="M26" i="8"/>
  <c r="M25" i="8"/>
  <c r="M24" i="8"/>
  <c r="M23" i="8"/>
  <c r="M22" i="8"/>
  <c r="M21" i="8"/>
  <c r="M20" i="8"/>
  <c r="M19" i="8"/>
  <c r="N16" i="6"/>
  <c r="N15" i="6"/>
  <c r="N14" i="6"/>
  <c r="N13" i="6"/>
  <c r="AC26" i="5"/>
  <c r="AC33" i="5"/>
  <c r="AC32" i="5"/>
  <c r="AC31" i="5"/>
  <c r="AC24" i="5"/>
  <c r="AC30" i="5"/>
  <c r="AC29" i="5"/>
  <c r="AC28" i="5"/>
  <c r="AC27" i="5"/>
  <c r="AC20" i="5"/>
  <c r="AC18" i="5"/>
  <c r="AC25" i="5"/>
  <c r="AC23" i="5"/>
  <c r="AC22" i="5"/>
  <c r="AC21" i="5"/>
  <c r="AC19" i="5"/>
  <c r="N15" i="5"/>
  <c r="N14" i="5"/>
  <c r="N12" i="7"/>
  <c r="N43" i="6"/>
  <c r="N44" i="6"/>
  <c r="N42" i="6"/>
  <c r="N41" i="6"/>
  <c r="N40" i="6"/>
  <c r="N39" i="6"/>
  <c r="N38" i="6"/>
  <c r="N37" i="6"/>
  <c r="N34" i="6"/>
  <c r="N36" i="6"/>
  <c r="N31" i="6"/>
  <c r="N35" i="6"/>
  <c r="N33" i="6"/>
  <c r="N32" i="6"/>
  <c r="N30" i="6"/>
  <c r="A11" i="15"/>
  <c r="A12" i="15"/>
  <c r="A13" i="15"/>
  <c r="A14" i="15"/>
  <c r="A15" i="15"/>
  <c r="A16" i="15"/>
  <c r="A17" i="15"/>
  <c r="A18" i="15"/>
  <c r="A19" i="15"/>
  <c r="A20" i="15"/>
  <c r="A21" i="15"/>
  <c r="A22" i="15"/>
  <c r="A23" i="15"/>
  <c r="A24" i="15"/>
  <c r="A25" i="15"/>
  <c r="A26" i="15"/>
  <c r="A27" i="15"/>
  <c r="A28" i="15"/>
  <c r="A29" i="15"/>
  <c r="A30" i="15"/>
  <c r="A31" i="15"/>
  <c r="A32" i="15"/>
  <c r="A33" i="15"/>
  <c r="A34" i="15"/>
  <c r="A35" i="15"/>
  <c r="A36" i="15"/>
  <c r="A37" i="15"/>
  <c r="A38" i="15"/>
  <c r="A39" i="15"/>
  <c r="A40" i="15"/>
  <c r="A41" i="15"/>
  <c r="A42" i="15"/>
  <c r="A43" i="15"/>
  <c r="A44" i="15"/>
  <c r="A45" i="15"/>
  <c r="A12" i="9"/>
  <c r="A13" i="9"/>
  <c r="A14" i="9" s="1"/>
  <c r="A15" i="9" s="1"/>
  <c r="A16" i="9" s="1"/>
  <c r="A17" i="9" s="1"/>
  <c r="A18" i="9" s="1"/>
  <c r="A19" i="9" s="1"/>
  <c r="A20" i="9" s="1"/>
  <c r="A21" i="9" s="1"/>
  <c r="A22" i="9" s="1"/>
  <c r="A23" i="9" s="1"/>
  <c r="A24" i="9" s="1"/>
  <c r="A25" i="9" s="1"/>
  <c r="A26" i="9" s="1"/>
  <c r="D24" i="6"/>
  <c r="A22" i="6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A37" i="6" s="1"/>
  <c r="A38" i="6" s="1"/>
  <c r="A39" i="6" s="1"/>
  <c r="A40" i="6" s="1"/>
  <c r="A41" i="6" s="1"/>
  <c r="A42" i="6" s="1"/>
  <c r="A12" i="16"/>
  <c r="A13" i="16" s="1"/>
  <c r="A14" i="16" s="1"/>
  <c r="A15" i="16" s="1"/>
  <c r="D69" i="14"/>
  <c r="D52" i="13"/>
  <c r="D68" i="13"/>
  <c r="D30" i="13"/>
  <c r="D36" i="13"/>
  <c r="D29" i="13"/>
  <c r="D33" i="13"/>
  <c r="D48" i="13"/>
  <c r="D27" i="13"/>
  <c r="D20" i="13"/>
  <c r="D19" i="13"/>
  <c r="D17" i="13"/>
  <c r="D45" i="13"/>
  <c r="D18" i="13"/>
  <c r="D14" i="13"/>
  <c r="D13" i="13"/>
  <c r="A12" i="13"/>
  <c r="A13" i="13" s="1"/>
  <c r="A14" i="13" s="1"/>
  <c r="A15" i="13" s="1"/>
  <c r="A16" i="13" s="1"/>
  <c r="A17" i="13" s="1"/>
  <c r="A18" i="13" s="1"/>
  <c r="A19" i="13" s="1"/>
  <c r="A20" i="13" s="1"/>
  <c r="A21" i="13" s="1"/>
  <c r="A22" i="13" s="1"/>
  <c r="A25" i="13" s="1"/>
  <c r="A26" i="13" s="1"/>
  <c r="A27" i="13" s="1"/>
  <c r="A28" i="13" s="1"/>
  <c r="A29" i="13" s="1"/>
  <c r="A30" i="13" s="1"/>
  <c r="A31" i="13" s="1"/>
  <c r="A32" i="13" s="1"/>
  <c r="A33" i="13" s="1"/>
  <c r="A34" i="13" s="1"/>
  <c r="A35" i="13" s="1"/>
  <c r="A36" i="13" s="1"/>
  <c r="A37" i="13" s="1"/>
  <c r="A38" i="13" s="1"/>
  <c r="A39" i="13" s="1"/>
  <c r="A40" i="13" s="1"/>
  <c r="A41" i="13" s="1"/>
  <c r="A42" i="13" s="1"/>
  <c r="A43" i="13" s="1"/>
  <c r="A44" i="13" s="1"/>
  <c r="A45" i="13" s="1"/>
  <c r="A46" i="13" s="1"/>
  <c r="A47" i="13" s="1"/>
  <c r="A48" i="13" s="1"/>
  <c r="A49" i="13" s="1"/>
  <c r="A50" i="13" s="1"/>
  <c r="A51" i="13" s="1"/>
  <c r="A52" i="13" s="1"/>
  <c r="A53" i="13" s="1"/>
  <c r="A54" i="13" s="1"/>
  <c r="D17" i="12"/>
  <c r="A12" i="12"/>
  <c r="A13" i="12" s="1"/>
  <c r="A14" i="12" s="1"/>
  <c r="A15" i="12" s="1"/>
  <c r="A16" i="12" s="1"/>
  <c r="A17" i="12" s="1"/>
  <c r="A18" i="12" s="1"/>
  <c r="A19" i="12" s="1"/>
  <c r="A20" i="12" s="1"/>
  <c r="A21" i="12" s="1"/>
  <c r="A22" i="12" s="1"/>
  <c r="A23" i="12" s="1"/>
  <c r="A24" i="12" s="1"/>
  <c r="A25" i="12" s="1"/>
  <c r="A26" i="12" s="1"/>
  <c r="A27" i="12" s="1"/>
  <c r="A28" i="12" s="1"/>
  <c r="A29" i="12" s="1"/>
  <c r="A30" i="12" s="1"/>
  <c r="A31" i="12" s="1"/>
  <c r="A32" i="12" s="1"/>
  <c r="A33" i="12" s="1"/>
  <c r="A34" i="12" s="1"/>
  <c r="A35" i="12" s="1"/>
  <c r="A36" i="12" s="1"/>
  <c r="A37" i="12" s="1"/>
  <c r="A38" i="12" s="1"/>
  <c r="A39" i="12" s="1"/>
  <c r="A40" i="12" s="1"/>
  <c r="A41" i="12" s="1"/>
  <c r="A42" i="12" s="1"/>
  <c r="A43" i="12" s="1"/>
  <c r="A44" i="12" s="1"/>
  <c r="A45" i="12" s="1"/>
  <c r="A46" i="12" s="1"/>
  <c r="A47" i="12" s="1"/>
  <c r="A48" i="12" s="1"/>
  <c r="A49" i="12" s="1"/>
  <c r="A50" i="12" s="1"/>
  <c r="A51" i="12" s="1"/>
  <c r="A52" i="12" s="1"/>
  <c r="A53" i="12" s="1"/>
  <c r="A54" i="12" s="1"/>
  <c r="A55" i="12" s="1"/>
  <c r="A56" i="12" s="1"/>
  <c r="D14" i="11"/>
  <c r="D18" i="11"/>
  <c r="A12" i="1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12" i="10"/>
  <c r="A13" i="10" s="1"/>
  <c r="A14" i="10" s="1"/>
  <c r="A15" i="10" s="1"/>
  <c r="A12" i="8"/>
  <c r="A13" i="8" s="1"/>
  <c r="A14" i="8" s="1"/>
  <c r="A15" i="8" s="1"/>
  <c r="A16" i="8" s="1"/>
  <c r="A17" i="8" s="1"/>
  <c r="A18" i="8" s="1"/>
  <c r="A19" i="8" s="1"/>
  <c r="A20" i="8" s="1"/>
  <c r="A21" i="8" s="1"/>
  <c r="A22" i="8" s="1"/>
  <c r="A23" i="8" s="1"/>
  <c r="A24" i="8" s="1"/>
  <c r="A25" i="8" s="1"/>
  <c r="A26" i="8" s="1"/>
  <c r="A27" i="8" s="1"/>
  <c r="A12" i="7"/>
  <c r="A13" i="7" s="1"/>
  <c r="A14" i="7" s="1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12" i="6"/>
  <c r="A13" i="6" s="1"/>
  <c r="A14" i="6" s="1"/>
  <c r="A15" i="6" s="1"/>
  <c r="P12" i="5"/>
  <c r="P13" i="5" s="1"/>
  <c r="P14" i="5" s="1"/>
  <c r="P15" i="5" s="1"/>
  <c r="P16" i="5" s="1"/>
  <c r="P17" i="5" s="1"/>
  <c r="P18" i="5" s="1"/>
  <c r="A12" i="5"/>
  <c r="A13" i="5" s="1"/>
  <c r="A14" i="5" s="1"/>
  <c r="A15" i="5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<sst xmlns="http://schemas.openxmlformats.org/spreadsheetml/2006/main" count="1418" uniqueCount="707">
  <si>
    <t>Club</t>
  </si>
  <si>
    <t>Category</t>
  </si>
  <si>
    <t>Zachary</t>
  </si>
  <si>
    <t>Hutchinson</t>
  </si>
  <si>
    <t>Shibden Cycling Club</t>
  </si>
  <si>
    <t>OU16</t>
  </si>
  <si>
    <t>Sam</t>
  </si>
  <si>
    <t>Oldham</t>
  </si>
  <si>
    <t>Daniel</t>
  </si>
  <si>
    <t>Elliott</t>
  </si>
  <si>
    <t>Welwyn Wheelers CC</t>
  </si>
  <si>
    <t>Reuben</t>
  </si>
  <si>
    <t>Hart</t>
  </si>
  <si>
    <t>Ted</t>
  </si>
  <si>
    <t>Carey</t>
  </si>
  <si>
    <t>Harrogate Nova CC</t>
  </si>
  <si>
    <t>Casey</t>
  </si>
  <si>
    <t>Jackson</t>
  </si>
  <si>
    <t>Lewis</t>
  </si>
  <si>
    <t>Bentley</t>
  </si>
  <si>
    <t>Jake</t>
  </si>
  <si>
    <t>Thornton</t>
  </si>
  <si>
    <t>OU14</t>
  </si>
  <si>
    <t>Isla</t>
  </si>
  <si>
    <t>Jebb</t>
  </si>
  <si>
    <t>Hope Tech Factory Racing</t>
  </si>
  <si>
    <t>FU16</t>
  </si>
  <si>
    <t>Felix</t>
  </si>
  <si>
    <t>Oliver</t>
  </si>
  <si>
    <t>Sheffield Youth Cycling Club</t>
  </si>
  <si>
    <t>Jessica</t>
  </si>
  <si>
    <t>Unattached</t>
  </si>
  <si>
    <t>Albert</t>
  </si>
  <si>
    <t>Winkley</t>
  </si>
  <si>
    <t>Leo</t>
  </si>
  <si>
    <t>Barker</t>
  </si>
  <si>
    <t>Henry</t>
  </si>
  <si>
    <t>Palmer</t>
  </si>
  <si>
    <t>Eliza</t>
  </si>
  <si>
    <t>Saxton</t>
  </si>
  <si>
    <t>Huddersfield Star Wheelers</t>
  </si>
  <si>
    <t>Patrick</t>
  </si>
  <si>
    <t>Kavanagh</t>
  </si>
  <si>
    <t>Jos</t>
  </si>
  <si>
    <t>Elizabeth</t>
  </si>
  <si>
    <t>Whall</t>
  </si>
  <si>
    <t>Colchester Rovers CC</t>
  </si>
  <si>
    <t>FU14</t>
  </si>
  <si>
    <t>Emma</t>
  </si>
  <si>
    <t>Knox</t>
  </si>
  <si>
    <t>Verulam Megan's RT</t>
  </si>
  <si>
    <t>Louis</t>
  </si>
  <si>
    <t>Stanton Spencer</t>
  </si>
  <si>
    <t>Charles</t>
  </si>
  <si>
    <t>Parry</t>
  </si>
  <si>
    <t>Breedon</t>
  </si>
  <si>
    <t>Lukas</t>
  </si>
  <si>
    <t>Barton</t>
  </si>
  <si>
    <t>Harry</t>
  </si>
  <si>
    <t>Kemp</t>
  </si>
  <si>
    <t>Clifton CC</t>
  </si>
  <si>
    <t>Tillie</t>
  </si>
  <si>
    <t>Jennings</t>
  </si>
  <si>
    <t>Clancy Briggs Cycling Academy</t>
  </si>
  <si>
    <t>Libby</t>
  </si>
  <si>
    <t>Erin</t>
  </si>
  <si>
    <t>Denwood</t>
  </si>
  <si>
    <t>Lily</t>
  </si>
  <si>
    <t>Speak</t>
  </si>
  <si>
    <t>The Lead Out Cycling Academy</t>
  </si>
  <si>
    <t>Smith</t>
  </si>
  <si>
    <t>East Bradford CC</t>
  </si>
  <si>
    <t>Safa</t>
  </si>
  <si>
    <t>Negahban</t>
  </si>
  <si>
    <t>Barnsley Road Club</t>
  </si>
  <si>
    <t>Jacob</t>
  </si>
  <si>
    <t>Land</t>
  </si>
  <si>
    <t>Calder Clarion CC</t>
  </si>
  <si>
    <t>Bradley</t>
  </si>
  <si>
    <t>Evans</t>
  </si>
  <si>
    <t>Seacroft Wheelers</t>
  </si>
  <si>
    <t>Charlie</t>
  </si>
  <si>
    <t>Horwood</t>
  </si>
  <si>
    <t>Hardiman</t>
  </si>
  <si>
    <t>Higham</t>
  </si>
  <si>
    <t>Freya</t>
  </si>
  <si>
    <t>Whiteside</t>
  </si>
  <si>
    <t>Simpson Nouvelles</t>
  </si>
  <si>
    <t>Amy</t>
  </si>
  <si>
    <t>Mourne</t>
  </si>
  <si>
    <t>O’Shea - Development</t>
  </si>
  <si>
    <t>Poppy</t>
  </si>
  <si>
    <t>Spencer</t>
  </si>
  <si>
    <t>FJ</t>
  </si>
  <si>
    <t>Sarah</t>
  </si>
  <si>
    <t>Craig</t>
  </si>
  <si>
    <t>Kelly</t>
  </si>
  <si>
    <t>Wilby</t>
  </si>
  <si>
    <t>Kate</t>
  </si>
  <si>
    <t>Johnston</t>
  </si>
  <si>
    <t>Paceline Cycles North</t>
  </si>
  <si>
    <t>Ellie</t>
  </si>
  <si>
    <t>Harrison</t>
  </si>
  <si>
    <t>Isabelle</t>
  </si>
  <si>
    <t>Tilly</t>
  </si>
  <si>
    <t>Wadsworth</t>
  </si>
  <si>
    <t>Drew</t>
  </si>
  <si>
    <t>Unaattched</t>
  </si>
  <si>
    <t>Astrid</t>
  </si>
  <si>
    <t>Pot</t>
  </si>
  <si>
    <t>Joanna</t>
  </si>
  <si>
    <t>Morris</t>
  </si>
  <si>
    <t>Michelle</t>
  </si>
  <si>
    <t>Hazel</t>
  </si>
  <si>
    <t>Walsh</t>
  </si>
  <si>
    <t>Abi</t>
  </si>
  <si>
    <t>Morgan</t>
  </si>
  <si>
    <t>Jennie</t>
  </si>
  <si>
    <t>Zoe</t>
  </si>
  <si>
    <t>Robinson</t>
  </si>
  <si>
    <t>Army Cycling Union</t>
  </si>
  <si>
    <t>Hannah</t>
  </si>
  <si>
    <t>Nicklin</t>
  </si>
  <si>
    <t>Helen</t>
  </si>
  <si>
    <t>Bacigalupo</t>
  </si>
  <si>
    <t>Declan</t>
  </si>
  <si>
    <t>Xcomtb.com Race Team</t>
  </si>
  <si>
    <t>Jack</t>
  </si>
  <si>
    <t>Parnaby</t>
  </si>
  <si>
    <t>Paul</t>
  </si>
  <si>
    <t>Isaac</t>
  </si>
  <si>
    <t>Holwell</t>
  </si>
  <si>
    <t>Michael</t>
  </si>
  <si>
    <t>Newton</t>
  </si>
  <si>
    <t>Philip</t>
  </si>
  <si>
    <t>www.Zepnat.com RT</t>
  </si>
  <si>
    <t>Richard</t>
  </si>
  <si>
    <t>Middleton</t>
  </si>
  <si>
    <t>Gareth</t>
  </si>
  <si>
    <t>Bates</t>
  </si>
  <si>
    <t>Jordan</t>
  </si>
  <si>
    <t>Bailey</t>
  </si>
  <si>
    <t>Alan</t>
  </si>
  <si>
    <t>Duncan</t>
  </si>
  <si>
    <t>Bilal</t>
  </si>
  <si>
    <t>Hardaker</t>
  </si>
  <si>
    <t>Glen</t>
  </si>
  <si>
    <t>Hale</t>
  </si>
  <si>
    <t>Trek Sheffield Fox Valley</t>
  </si>
  <si>
    <t>James</t>
  </si>
  <si>
    <t>Richardson</t>
  </si>
  <si>
    <t>Jamie</t>
  </si>
  <si>
    <t>Brough</t>
  </si>
  <si>
    <t>Matlock CC</t>
  </si>
  <si>
    <t>Pressley</t>
  </si>
  <si>
    <t>Thompson</t>
  </si>
  <si>
    <t>Dave</t>
  </si>
  <si>
    <t>Theo</t>
  </si>
  <si>
    <t>Mcfadden</t>
  </si>
  <si>
    <t>David</t>
  </si>
  <si>
    <t>Beachill</t>
  </si>
  <si>
    <t>William</t>
  </si>
  <si>
    <t>Pickering</t>
  </si>
  <si>
    <t>Thomas</t>
  </si>
  <si>
    <t>Nabb</t>
  </si>
  <si>
    <t>Otley CC</t>
  </si>
  <si>
    <t>Chris</t>
  </si>
  <si>
    <t>Yousef</t>
  </si>
  <si>
    <t>Adam</t>
  </si>
  <si>
    <t>Cadle</t>
  </si>
  <si>
    <t>Matthew</t>
  </si>
  <si>
    <t>Grimshaw</t>
  </si>
  <si>
    <t>Albarosa Cycling Club</t>
  </si>
  <si>
    <t>Xavier</t>
  </si>
  <si>
    <t>Manel-la Pujol</t>
  </si>
  <si>
    <t>Owen</t>
  </si>
  <si>
    <t>John</t>
  </si>
  <si>
    <t>Elwell</t>
  </si>
  <si>
    <t>Rob</t>
  </si>
  <si>
    <t>Watson</t>
  </si>
  <si>
    <t>Tom</t>
  </si>
  <si>
    <t>Cullen</t>
  </si>
  <si>
    <t>Benjamin</t>
  </si>
  <si>
    <t>Taylor</t>
  </si>
  <si>
    <t>Varley</t>
  </si>
  <si>
    <t>Cowland</t>
  </si>
  <si>
    <t>Ilkley Cycling Club</t>
  </si>
  <si>
    <t>Ryan</t>
  </si>
  <si>
    <t>Forde</t>
  </si>
  <si>
    <t>Islip</t>
  </si>
  <si>
    <t>Airedale Olympic CC</t>
  </si>
  <si>
    <t>Andy</t>
  </si>
  <si>
    <t>Grasby</t>
  </si>
  <si>
    <t>Alex</t>
  </si>
  <si>
    <t>Fox-Bullivant</t>
  </si>
  <si>
    <t>Durr</t>
  </si>
  <si>
    <t>Kevin</t>
  </si>
  <si>
    <t>McCann</t>
  </si>
  <si>
    <t>Liam</t>
  </si>
  <si>
    <t>Mealey</t>
  </si>
  <si>
    <t>Dearing</t>
  </si>
  <si>
    <t>Pridmore</t>
  </si>
  <si>
    <t>Colver</t>
  </si>
  <si>
    <t>Euan</t>
  </si>
  <si>
    <t>Cook</t>
  </si>
  <si>
    <t>Leicestershire Road Club</t>
  </si>
  <si>
    <t>Beynon</t>
  </si>
  <si>
    <t>Normington</t>
  </si>
  <si>
    <t>Steven</t>
  </si>
  <si>
    <t>Hadcroft</t>
  </si>
  <si>
    <t>Juan Pablo</t>
  </si>
  <si>
    <t>Jimenez</t>
  </si>
  <si>
    <t>Hewitt</t>
  </si>
  <si>
    <t>East Lancashire RC</t>
  </si>
  <si>
    <t>Ling</t>
  </si>
  <si>
    <t>Broadbent</t>
  </si>
  <si>
    <t>Grice</t>
  </si>
  <si>
    <t>Brett</t>
  </si>
  <si>
    <t>Francis</t>
  </si>
  <si>
    <t>Kenneth</t>
  </si>
  <si>
    <t>Bratt</t>
  </si>
  <si>
    <t>Jonah</t>
  </si>
  <si>
    <t>Marks</t>
  </si>
  <si>
    <t>CC London</t>
  </si>
  <si>
    <t>Wooldridge</t>
  </si>
  <si>
    <t>Dan</t>
  </si>
  <si>
    <t>Hardy</t>
  </si>
  <si>
    <t>Dean</t>
  </si>
  <si>
    <t>Adrian</t>
  </si>
  <si>
    <t>Mathew</t>
  </si>
  <si>
    <t>Johnson</t>
  </si>
  <si>
    <t>Niall</t>
  </si>
  <si>
    <t>Guite</t>
  </si>
  <si>
    <t>Mansfield</t>
  </si>
  <si>
    <t>Ian</t>
  </si>
  <si>
    <t>Nicholas</t>
  </si>
  <si>
    <t>SCOTT Pioneer DJ</t>
  </si>
  <si>
    <t>Robert</t>
  </si>
  <si>
    <t>Killian</t>
  </si>
  <si>
    <t>Lomas</t>
  </si>
  <si>
    <t>CXR</t>
  </si>
  <si>
    <t>Antony</t>
  </si>
  <si>
    <t>Matthews</t>
  </si>
  <si>
    <t>Tony</t>
  </si>
  <si>
    <t>Mills</t>
  </si>
  <si>
    <t>York Cycleworks</t>
  </si>
  <si>
    <t>Steve</t>
  </si>
  <si>
    <t>Robertson</t>
  </si>
  <si>
    <t>Peter</t>
  </si>
  <si>
    <t>Fielding-Smith</t>
  </si>
  <si>
    <t>Wilsons Wheels Race Team</t>
  </si>
  <si>
    <t>Collins</t>
  </si>
  <si>
    <t>Whitaker</t>
  </si>
  <si>
    <t>Jonathon</t>
  </si>
  <si>
    <t>Snowden</t>
  </si>
  <si>
    <t>Mark</t>
  </si>
  <si>
    <t>Sheehan</t>
  </si>
  <si>
    <t>Quirke</t>
  </si>
  <si>
    <t>VC VELDRIJDEN</t>
  </si>
  <si>
    <t>Shepherd</t>
  </si>
  <si>
    <t>Tadcaster Cycling Club</t>
  </si>
  <si>
    <t>Russell</t>
  </si>
  <si>
    <t>Gordon</t>
  </si>
  <si>
    <t>inSync Cycling</t>
  </si>
  <si>
    <t>Mike</t>
  </si>
  <si>
    <t>Moss</t>
  </si>
  <si>
    <t>Milsom</t>
  </si>
  <si>
    <t>Paul MilnesBradford RC</t>
  </si>
  <si>
    <t>Andrew</t>
  </si>
  <si>
    <t>Shibden Apex RT</t>
  </si>
  <si>
    <t>Smales</t>
  </si>
  <si>
    <t>Bioracer UK RT</t>
  </si>
  <si>
    <t>Timothy</t>
  </si>
  <si>
    <t>Geared Up RT</t>
  </si>
  <si>
    <t>Allan</t>
  </si>
  <si>
    <t>Holmes</t>
  </si>
  <si>
    <t>Anthony</t>
  </si>
  <si>
    <t>Jones</t>
  </si>
  <si>
    <t>Knottingley Velo (KVCC)</t>
  </si>
  <si>
    <t>Young</t>
  </si>
  <si>
    <t>Moonglu CC</t>
  </si>
  <si>
    <t>Simon</t>
  </si>
  <si>
    <t>Wilson</t>
  </si>
  <si>
    <t>Wilkin</t>
  </si>
  <si>
    <t>Fietsen Tempo</t>
  </si>
  <si>
    <t>Jonathan</t>
  </si>
  <si>
    <t>Hobbs</t>
  </si>
  <si>
    <t>Otley Cycle Club</t>
  </si>
  <si>
    <t>Rod</t>
  </si>
  <si>
    <t>Dugher</t>
  </si>
  <si>
    <t>Doncaster Whls CC</t>
  </si>
  <si>
    <t>Matt</t>
  </si>
  <si>
    <t>Simpson</t>
  </si>
  <si>
    <t>Macklin</t>
  </si>
  <si>
    <t>Velo Club Beverley</t>
  </si>
  <si>
    <t>Burgess</t>
  </si>
  <si>
    <t>Sharp</t>
  </si>
  <si>
    <t>Etherton</t>
  </si>
  <si>
    <t>Hollis</t>
  </si>
  <si>
    <t>Jennaway</t>
  </si>
  <si>
    <t>Warren</t>
  </si>
  <si>
    <t>Tim</t>
  </si>
  <si>
    <t>Boyle</t>
  </si>
  <si>
    <t>Anderson</t>
  </si>
  <si>
    <t>Lancaster</t>
  </si>
  <si>
    <t>Selby CC</t>
  </si>
  <si>
    <t>Jason</t>
  </si>
  <si>
    <t>Newbould</t>
  </si>
  <si>
    <t>Storr</t>
  </si>
  <si>
    <t>Newark Castle CC</t>
  </si>
  <si>
    <t>Neil</t>
  </si>
  <si>
    <t>Sinclair</t>
  </si>
  <si>
    <t>Nick</t>
  </si>
  <si>
    <t>Dutton-Taylor</t>
  </si>
  <si>
    <t>Beeson</t>
  </si>
  <si>
    <t>Hartley</t>
  </si>
  <si>
    <t>Speight</t>
  </si>
  <si>
    <t>Marcus</t>
  </si>
  <si>
    <t>Sutcliffe</t>
  </si>
  <si>
    <t>Redmond</t>
  </si>
  <si>
    <t>Belcher</t>
  </si>
  <si>
    <t>Current Ranking</t>
  </si>
  <si>
    <t>First Name</t>
  </si>
  <si>
    <t>Surname</t>
  </si>
  <si>
    <t>Round 1 Wyke</t>
  </si>
  <si>
    <t>Zepnat</t>
  </si>
  <si>
    <t>Round 2 Hunsworth</t>
  </si>
  <si>
    <t xml:space="preserve">Elsie </t>
  </si>
  <si>
    <t>Hughes</t>
  </si>
  <si>
    <t>Secret Training CC</t>
  </si>
  <si>
    <t>Max</t>
  </si>
  <si>
    <t>Parish</t>
  </si>
  <si>
    <t>Ilkeston Cycling Club</t>
  </si>
  <si>
    <t xml:space="preserve">Bertie </t>
  </si>
  <si>
    <t>Bell</t>
  </si>
  <si>
    <t xml:space="preserve">Austin </t>
  </si>
  <si>
    <t>Carney</t>
  </si>
  <si>
    <t>Bronte Tykes</t>
  </si>
  <si>
    <t>Category: Under 14 Girls</t>
  </si>
  <si>
    <t>Category: Under 14 Boys</t>
  </si>
  <si>
    <t>Category: Under 16 Girls</t>
  </si>
  <si>
    <t>Category: Under 16 Boys</t>
  </si>
  <si>
    <t xml:space="preserve">Edward </t>
  </si>
  <si>
    <t>Worsley</t>
  </si>
  <si>
    <t>Inspire Racing Adaston</t>
  </si>
  <si>
    <t xml:space="preserve">Brodie </t>
  </si>
  <si>
    <t>Stewart</t>
  </si>
  <si>
    <t>Flynn</t>
  </si>
  <si>
    <t>Lambley</t>
  </si>
  <si>
    <t>Total Score</t>
  </si>
  <si>
    <t>Category: FJ</t>
  </si>
  <si>
    <t>Category: FS</t>
  </si>
  <si>
    <t xml:space="preserve">Madeline </t>
  </si>
  <si>
    <t>Cooper</t>
  </si>
  <si>
    <t>Spectra Racing</t>
  </si>
  <si>
    <t>Cassandra</t>
  </si>
  <si>
    <t>Mackintosh</t>
  </si>
  <si>
    <t>Rodda</t>
  </si>
  <si>
    <t>Renee</t>
  </si>
  <si>
    <t>Category: Female Masters 40</t>
  </si>
  <si>
    <t xml:space="preserve">Nikola </t>
  </si>
  <si>
    <t>Jennifer</t>
  </si>
  <si>
    <t>Rebecca</t>
  </si>
  <si>
    <t>Category: Female Masters 50</t>
  </si>
  <si>
    <t>Category: Open Junior</t>
  </si>
  <si>
    <t>Jodie</t>
  </si>
  <si>
    <t>Inspire Racing Adaston Henrys Ark</t>
  </si>
  <si>
    <t>Alfie</t>
  </si>
  <si>
    <t>Steed</t>
  </si>
  <si>
    <t>Sherwood Pines Cycles Forme</t>
  </si>
  <si>
    <t>Joe</t>
  </si>
  <si>
    <t>Reed</t>
  </si>
  <si>
    <t>Edward</t>
  </si>
  <si>
    <t>Bronte Tykes Cycling Club</t>
  </si>
  <si>
    <t>Category: Open Senior</t>
  </si>
  <si>
    <t xml:space="preserve">Ruben </t>
  </si>
  <si>
    <t>Orr</t>
  </si>
  <si>
    <t>Mypad Racing</t>
  </si>
  <si>
    <t>Robin</t>
  </si>
  <si>
    <t>Godden</t>
  </si>
  <si>
    <t>Hope Factory Racing</t>
  </si>
  <si>
    <t>Moonglu Spatzwear</t>
  </si>
  <si>
    <t>Robson</t>
  </si>
  <si>
    <t>Kyle</t>
  </si>
  <si>
    <t>Houston</t>
  </si>
  <si>
    <t>Lucas</t>
  </si>
  <si>
    <t>Ben</t>
  </si>
  <si>
    <t>Marsh</t>
  </si>
  <si>
    <t>BCC Race Team</t>
  </si>
  <si>
    <t>Ramsbottom</t>
  </si>
  <si>
    <t>Royal Air Force CA</t>
  </si>
  <si>
    <t>Storey</t>
  </si>
  <si>
    <t>trainSharp Development Team</t>
  </si>
  <si>
    <t xml:space="preserve">Sebastian </t>
  </si>
  <si>
    <t>Egan</t>
  </si>
  <si>
    <t>Shaun</t>
  </si>
  <si>
    <t>Ashmore</t>
  </si>
  <si>
    <t>Armson</t>
  </si>
  <si>
    <t>Finn</t>
  </si>
  <si>
    <t>Coll</t>
  </si>
  <si>
    <t>Valley Striders CC</t>
  </si>
  <si>
    <t>Marston</t>
  </si>
  <si>
    <t>Laurie</t>
  </si>
  <si>
    <t>Corbel</t>
  </si>
  <si>
    <t>Gibbon</t>
  </si>
  <si>
    <t>Speck</t>
  </si>
  <si>
    <t>Alastair</t>
  </si>
  <si>
    <t>Crompton</t>
  </si>
  <si>
    <t>InSync Cycling</t>
  </si>
  <si>
    <t>Whetton</t>
  </si>
  <si>
    <t>Feeney</t>
  </si>
  <si>
    <t>Category: Masters 40</t>
  </si>
  <si>
    <t xml:space="preserve">Dieter </t>
  </si>
  <si>
    <t>Droger</t>
  </si>
  <si>
    <t>Garden Shed UK Trek</t>
  </si>
  <si>
    <t>Humphrey</t>
  </si>
  <si>
    <t>Haus Race Team</t>
  </si>
  <si>
    <t>Putman</t>
  </si>
  <si>
    <t>Derby Mercury RC</t>
  </si>
  <si>
    <t>Little</t>
  </si>
  <si>
    <t>Gary</t>
  </si>
  <si>
    <t>Senior</t>
  </si>
  <si>
    <t>Emerson</t>
  </si>
  <si>
    <t>Category: Masters 70</t>
  </si>
  <si>
    <t>Lebeter</t>
  </si>
  <si>
    <t>Nigel</t>
  </si>
  <si>
    <t>Middlehurst</t>
  </si>
  <si>
    <t>Ellmore Factory Racing</t>
  </si>
  <si>
    <t>Category: Masters 60</t>
  </si>
  <si>
    <t>Cutsforth</t>
  </si>
  <si>
    <t>Wood</t>
  </si>
  <si>
    <t>Wilkinson</t>
  </si>
  <si>
    <t xml:space="preserve">Adrian </t>
  </si>
  <si>
    <t>Hill</t>
  </si>
  <si>
    <t>Sleaford</t>
  </si>
  <si>
    <t>Norton Wheelers</t>
  </si>
  <si>
    <t>Sean</t>
  </si>
  <si>
    <t>Halifax Imperial Wheelers CC</t>
  </si>
  <si>
    <t>Sutherland</t>
  </si>
  <si>
    <t>Bolsover and District CC</t>
  </si>
  <si>
    <t>Carl</t>
  </si>
  <si>
    <t>Farrow</t>
  </si>
  <si>
    <t>Category: Masters 50</t>
  </si>
  <si>
    <t>Macina</t>
  </si>
  <si>
    <t>Peace</t>
  </si>
  <si>
    <t>Stefan</t>
  </si>
  <si>
    <t>Hinchliffe</t>
  </si>
  <si>
    <t>Oldroyd</t>
  </si>
  <si>
    <t>Brockhill</t>
  </si>
  <si>
    <t>Price</t>
  </si>
  <si>
    <t>Pateman</t>
  </si>
  <si>
    <t>Stockwell</t>
  </si>
  <si>
    <t>Galloway</t>
  </si>
  <si>
    <t>Buddo</t>
  </si>
  <si>
    <t>Schofield</t>
  </si>
  <si>
    <t>Bolsover &amp; District CC</t>
  </si>
  <si>
    <t>Doug</t>
  </si>
  <si>
    <t>Jopling</t>
  </si>
  <si>
    <t>Bramley Wheelers CC</t>
  </si>
  <si>
    <t>Giles</t>
  </si>
  <si>
    <t>Hemsworth</t>
  </si>
  <si>
    <t>Frater</t>
  </si>
  <si>
    <t>Gavin</t>
  </si>
  <si>
    <t>Parkinson</t>
  </si>
  <si>
    <t>Norton</t>
  </si>
  <si>
    <t>Outhwaite</t>
  </si>
  <si>
    <t>Settle Wheelers</t>
  </si>
  <si>
    <t>Challender</t>
  </si>
  <si>
    <t>Nik</t>
  </si>
  <si>
    <t>Edge</t>
  </si>
  <si>
    <t>Mowbray</t>
  </si>
  <si>
    <t>Wakefield Triathlon Club</t>
  </si>
  <si>
    <t>Round 3 Wakefield</t>
  </si>
  <si>
    <t>Rowan</t>
  </si>
  <si>
    <t>Baxter</t>
  </si>
  <si>
    <t>Akers</t>
  </si>
  <si>
    <t>Grity Race Team</t>
  </si>
  <si>
    <t>Coukham</t>
  </si>
  <si>
    <t>Horrobin</t>
  </si>
  <si>
    <t>360cycling</t>
  </si>
  <si>
    <t>Seaman</t>
  </si>
  <si>
    <t>Hodsdon</t>
  </si>
  <si>
    <t>Paul Milnes - Bradford  RC</t>
  </si>
  <si>
    <t>Will</t>
  </si>
  <si>
    <t>Mason</t>
  </si>
  <si>
    <t>Whittle</t>
  </si>
  <si>
    <t>Phillip</t>
  </si>
  <si>
    <t>Sanderson</t>
  </si>
  <si>
    <t>Out Of The Saddle</t>
  </si>
  <si>
    <t>George</t>
  </si>
  <si>
    <t>Morton</t>
  </si>
  <si>
    <t>Karl</t>
  </si>
  <si>
    <t>Wooffindin</t>
  </si>
  <si>
    <t>Team Lifting Gear Products</t>
  </si>
  <si>
    <t>Stuart</t>
  </si>
  <si>
    <t>Odam</t>
  </si>
  <si>
    <t>Keyworth</t>
  </si>
  <si>
    <t>Paul Milnes - Bradford Olympic</t>
  </si>
  <si>
    <t>Sophie</t>
  </si>
  <si>
    <t>Thackray</t>
  </si>
  <si>
    <t>Florence</t>
  </si>
  <si>
    <t>Whiteley</t>
  </si>
  <si>
    <t>Shona</t>
  </si>
  <si>
    <t>Mosley</t>
  </si>
  <si>
    <t>Nr</t>
  </si>
  <si>
    <t>Chip</t>
  </si>
  <si>
    <t>Bib</t>
  </si>
  <si>
    <t>DY87G08</t>
  </si>
  <si>
    <t>DG8VH74</t>
  </si>
  <si>
    <t>DT6H6W1</t>
  </si>
  <si>
    <t>DG1D4FN</t>
  </si>
  <si>
    <t>DG1HZA4</t>
  </si>
  <si>
    <t>DG3P8D8</t>
  </si>
  <si>
    <t>Phil</t>
  </si>
  <si>
    <t>DG1VX1V</t>
  </si>
  <si>
    <t>DT6HWH3</t>
  </si>
  <si>
    <t>DT9CCN6</t>
  </si>
  <si>
    <t>DT5KV3Y</t>
  </si>
  <si>
    <t>Kendal Cycle Club</t>
  </si>
  <si>
    <t>DG8D9EM</t>
  </si>
  <si>
    <t>DG1DW8C</t>
  </si>
  <si>
    <t>DT9K1NV</t>
  </si>
  <si>
    <t>DG8D25R</t>
  </si>
  <si>
    <t>Scott</t>
  </si>
  <si>
    <t>DG1D7BB</t>
  </si>
  <si>
    <t>DG8DZT3</t>
  </si>
  <si>
    <t>DG1D56C</t>
  </si>
  <si>
    <t>HD791D7</t>
  </si>
  <si>
    <t>Mace</t>
  </si>
  <si>
    <t>DG8VXZ8</t>
  </si>
  <si>
    <t>DG8ESBB</t>
  </si>
  <si>
    <t>DT67SMP</t>
  </si>
  <si>
    <t>DG8VX9G</t>
  </si>
  <si>
    <t>DT3EVR9</t>
  </si>
  <si>
    <t>DG1V988</t>
  </si>
  <si>
    <t>Morrey</t>
  </si>
  <si>
    <t>DG1E148</t>
  </si>
  <si>
    <t>DT9C1TX</t>
  </si>
  <si>
    <t>DY8NKVW</t>
  </si>
  <si>
    <t>DG8DA07</t>
  </si>
  <si>
    <t>DT6VBPR</t>
  </si>
  <si>
    <t>DT5C6MZ</t>
  </si>
  <si>
    <t>DG1VY0V</t>
  </si>
  <si>
    <t>DT6K8ZD</t>
  </si>
  <si>
    <t>Coiley</t>
  </si>
  <si>
    <t>DT6709X</t>
  </si>
  <si>
    <t>Ingham</t>
  </si>
  <si>
    <t>DT3EW5E</t>
  </si>
  <si>
    <t>DG1VDME</t>
  </si>
  <si>
    <t>DT6KF23</t>
  </si>
  <si>
    <t>Martin</t>
  </si>
  <si>
    <t>Smithurst</t>
  </si>
  <si>
    <t>DT67013</t>
  </si>
  <si>
    <t>Sarmiento</t>
  </si>
  <si>
    <t>DG3PA0E</t>
  </si>
  <si>
    <t>Karl-Eric</t>
  </si>
  <si>
    <t>Devaux</t>
  </si>
  <si>
    <t>DT9CWXA</t>
  </si>
  <si>
    <t>Jon</t>
  </si>
  <si>
    <t>Howard</t>
  </si>
  <si>
    <t>DT3ENA4</t>
  </si>
  <si>
    <t>HD3AA9N</t>
  </si>
  <si>
    <t>DT9R387</t>
  </si>
  <si>
    <t>Paul Milnes - Bradford</t>
  </si>
  <si>
    <t>DY6A892</t>
  </si>
  <si>
    <t>DG1DR7K</t>
  </si>
  <si>
    <t>DT63H05</t>
  </si>
  <si>
    <t>DG1VA4T</t>
  </si>
  <si>
    <t>DT53AXX</t>
  </si>
  <si>
    <t>Wright</t>
  </si>
  <si>
    <t>Wakefield CC</t>
  </si>
  <si>
    <t>DT5CX8W</t>
  </si>
  <si>
    <t>Brian</t>
  </si>
  <si>
    <t>Gough</t>
  </si>
  <si>
    <t>DT3EZPB</t>
  </si>
  <si>
    <t>DY6AFP1</t>
  </si>
  <si>
    <t>DG3NNGS</t>
  </si>
  <si>
    <t>DG8DVM1</t>
  </si>
  <si>
    <t>DT6PTDR</t>
  </si>
  <si>
    <t>DT6YWZN</t>
  </si>
  <si>
    <t>DT2F2WX</t>
  </si>
  <si>
    <t>Mick</t>
  </si>
  <si>
    <t>Flaherty</t>
  </si>
  <si>
    <t>DT60K61</t>
  </si>
  <si>
    <t>DT5CSCA</t>
  </si>
  <si>
    <t>Chris S</t>
  </si>
  <si>
    <t>DT6E8DC</t>
  </si>
  <si>
    <t>DT9KAX3</t>
  </si>
  <si>
    <t>Stephen</t>
  </si>
  <si>
    <t>DT6DD1T</t>
  </si>
  <si>
    <t>Foster</t>
  </si>
  <si>
    <t>DT6K8WH</t>
  </si>
  <si>
    <t>Graveling</t>
  </si>
  <si>
    <t>DG8DTPT</t>
  </si>
  <si>
    <t>Henriksen</t>
  </si>
  <si>
    <t>HT2CK3C</t>
  </si>
  <si>
    <t>DG1HZSG</t>
  </si>
  <si>
    <t>Jim</t>
  </si>
  <si>
    <t>Rosser</t>
  </si>
  <si>
    <t>Scarborough Coast CC</t>
  </si>
  <si>
    <t>Galway</t>
  </si>
  <si>
    <t>Ketteringham</t>
  </si>
  <si>
    <t>Prologue Racing Team</t>
  </si>
  <si>
    <t>Elliot</t>
  </si>
  <si>
    <t>English</t>
  </si>
  <si>
    <t>Angus</t>
  </si>
  <si>
    <t>Millar</t>
  </si>
  <si>
    <t>Hassell</t>
  </si>
  <si>
    <t>Alison</t>
  </si>
  <si>
    <t>Elaine</t>
  </si>
  <si>
    <t>White</t>
  </si>
  <si>
    <t>Gemma</t>
  </si>
  <si>
    <t>Mann</t>
  </si>
  <si>
    <t>Julia</t>
  </si>
  <si>
    <t>Ilsley</t>
  </si>
  <si>
    <t>Harrogate Nova</t>
  </si>
  <si>
    <t>Toby</t>
  </si>
  <si>
    <t>Diggins</t>
  </si>
  <si>
    <t>Joss</t>
  </si>
  <si>
    <t>Red</t>
  </si>
  <si>
    <t>Tommy</t>
  </si>
  <si>
    <t>Bass</t>
  </si>
  <si>
    <t>Team RL360 Isle Of Man</t>
  </si>
  <si>
    <t>Patterson</t>
  </si>
  <si>
    <t>Nathaniel</t>
  </si>
  <si>
    <t>Obertelli</t>
  </si>
  <si>
    <t>Bowman</t>
  </si>
  <si>
    <t>North Cheshire Clarion</t>
  </si>
  <si>
    <t>Norman</t>
  </si>
  <si>
    <t>Edwards</t>
  </si>
  <si>
    <t>Round 4 Barnsley</t>
  </si>
  <si>
    <t>Cycle Sport Pendle</t>
  </si>
  <si>
    <t>Hetton Hawks Cycling Club</t>
  </si>
  <si>
    <t>Upton</t>
  </si>
  <si>
    <t>Port Sunlight Wheelers</t>
  </si>
  <si>
    <t>Whatmuff</t>
  </si>
  <si>
    <t>Metcalf</t>
  </si>
  <si>
    <t>Gover</t>
  </si>
  <si>
    <t>York Rouleurs</t>
  </si>
  <si>
    <t>Phill</t>
  </si>
  <si>
    <t>Tyas</t>
  </si>
  <si>
    <t>Craven</t>
  </si>
  <si>
    <t>Wheelbase Cabtech Castelli</t>
  </si>
  <si>
    <t>Ruth</t>
  </si>
  <si>
    <t>Element Cycling Team</t>
  </si>
  <si>
    <t>Seonaid</t>
  </si>
  <si>
    <t>Boston Spa Cycling Club</t>
  </si>
  <si>
    <t>Greatorex</t>
  </si>
  <si>
    <t>Daisy</t>
  </si>
  <si>
    <t>Freer</t>
  </si>
  <si>
    <t>Stockton Wheelers CC</t>
  </si>
  <si>
    <t>Tolhurst</t>
  </si>
  <si>
    <t>7 Hills Cycling Club</t>
  </si>
  <si>
    <t>Kirstie</t>
  </si>
  <si>
    <t>Drakeford</t>
  </si>
  <si>
    <t>Jadan Vive le Velo Glasdon</t>
  </si>
  <si>
    <t>Category: Female Masters 60</t>
  </si>
  <si>
    <t>Nicola</t>
  </si>
  <si>
    <t>Davies</t>
  </si>
  <si>
    <t>Lynn</t>
  </si>
  <si>
    <t>Bland</t>
  </si>
  <si>
    <t>Roch</t>
  </si>
  <si>
    <t>Thorpe</t>
  </si>
  <si>
    <t>Wheelbase DH Team</t>
  </si>
  <si>
    <t>Mactear</t>
  </si>
  <si>
    <t>WestSide Coaching 73 Degrees</t>
  </si>
  <si>
    <t>Tobias</t>
  </si>
  <si>
    <t>Ollie</t>
  </si>
  <si>
    <t>Maynard</t>
  </si>
  <si>
    <t>St Ives CC</t>
  </si>
  <si>
    <t>Madeira</t>
  </si>
  <si>
    <t>VC Deal</t>
  </si>
  <si>
    <t>Tactic Sport UK Race Team</t>
  </si>
  <si>
    <t>Gray</t>
  </si>
  <si>
    <t>Turner</t>
  </si>
  <si>
    <t>Macclesfield Wheelers</t>
  </si>
  <si>
    <t>Lee</t>
  </si>
  <si>
    <t>Brown</t>
  </si>
  <si>
    <t>Hails</t>
  </si>
  <si>
    <t>Bardgett</t>
  </si>
  <si>
    <t>Darrell</t>
  </si>
  <si>
    <t>Bradbury</t>
  </si>
  <si>
    <t>Round 5 Pontefract</t>
  </si>
  <si>
    <t>Round 6 Keighley</t>
  </si>
  <si>
    <t xml:space="preserve">Lewis </t>
  </si>
  <si>
    <t xml:space="preserve">Craig </t>
  </si>
  <si>
    <t>Sefton</t>
  </si>
  <si>
    <t>Horwich CC</t>
  </si>
  <si>
    <t>Dennison</t>
  </si>
  <si>
    <t>Iona</t>
  </si>
  <si>
    <t>Neill</t>
  </si>
  <si>
    <t xml:space="preserve">Alison </t>
  </si>
  <si>
    <t>Kinloch</t>
  </si>
  <si>
    <t>Round 7 Skipton</t>
  </si>
  <si>
    <t>BEST 5 OF 8 SCORES COUNT TOWARDS THE FINAL SERIES STANDINGS</t>
  </si>
  <si>
    <t>Craker</t>
  </si>
  <si>
    <t>Kendal Cycling Club</t>
  </si>
  <si>
    <t>Hollie</t>
  </si>
  <si>
    <t>Burgin</t>
  </si>
  <si>
    <t>Skipton Cycling Club</t>
  </si>
  <si>
    <t>Round 8 Bradford</t>
  </si>
  <si>
    <t xml:space="preserve">Annabelle </t>
  </si>
  <si>
    <t>Carter</t>
  </si>
  <si>
    <t>Manilla Cycling</t>
  </si>
  <si>
    <t>Mooney</t>
  </si>
  <si>
    <t>Rugby Velo</t>
  </si>
  <si>
    <t>YORKSHIRE CYCLOCROSS SERIES STANDINGS 2025/2026 WINTER SERIES [FINAL]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</si>
</sst>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  <font>
      <sz val="10"/>
      <color rgb="FF000000"/>
      <name val="Agency FB"/>
      <family val="2"/>
    </font>
    <font>
      <sz val="10"/>
      <color theme="1"/>
      <name val="Agency FB"/>
      <family val="2"/>
    </font>
    <font>
      <b/>
      <sz val="10.5"/>
      <color rgb="FF000000"/>
      <name val="Agency FB"/>
      <family val="2"/>
    </font>
    <font>
      <sz val="10.5"/>
      <color rgb="FF000000"/>
      <name val="Agency FB"/>
      <family val="2"/>
    </font>
    <font>
      <sz val="10.5"/>
      <color theme="1"/>
      <name val="Agency FB"/>
      <family val="2"/>
    </font>
    <font>
      <b/>
      <sz val="10.5"/>
      <color theme="0"/>
      <name val="Agency FB"/>
      <family val="2"/>
    </font>
    <font>
      <sz val="10"/>
      <color rgb="FF000000"/>
      <name val="Arial"/>
      <family val="2"/>
      <scheme val="minor"/>
    </font>
    <font>
      <sz val="11"/>
      <color rgb="FF000000"/>
      <name val="Agency FB"/>
      <family val="2"/>
    </font>
    <font>
      <b/>
      <sz val="11"/>
      <color rgb="FF000000"/>
      <name val="Agency FB"/>
      <family val="2"/>
    </font>
  </fonts>
  <fills count="8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2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6" fillId="0" borderId="0" xfId="0" applyFont="1" applyAlignment="1">
      <alignment horizontal="left"/>
    </xf>
    <xf numFmtId="0" fontId="7" fillId="2" borderId="0" xfId="0" applyFont="1" applyFill="1"/>
    <xf numFmtId="0" fontId="5" fillId="0" borderId="0" xfId="0" applyFont="1" applyAlignment="1">
      <alignment horizontal="left"/>
    </xf>
    <xf numFmtId="0" fontId="7" fillId="2" borderId="0" xfId="0" applyFont="1" applyFill="1" applyAlignment="1">
      <alignment horizontal="center"/>
    </xf>
    <xf numFmtId="49" fontId="7" fillId="2" borderId="0" xfId="0" applyNumberFormat="1" applyFont="1" applyFill="1"/>
    <xf numFmtId="0" fontId="0" fillId="5" borderId="0" xfId="0" applyFill="1"/>
    <xf numFmtId="0" fontId="1" fillId="5" borderId="0" xfId="0" applyFont="1" applyFill="1"/>
    <xf numFmtId="0" fontId="8" fillId="0" borderId="0" xfId="0" applyFont="1"/>
    <xf numFmtId="47" fontId="0" fillId="0" borderId="0" xfId="0" applyNumberFormat="1"/>
    <xf numFmtId="0" fontId="9" fillId="0" borderId="0" xfId="0" applyFont="1"/>
    <xf numFmtId="47" fontId="2" fillId="0" borderId="0" xfId="0" applyNumberFormat="1" applyFont="1"/>
    <xf numFmtId="0" fontId="5" fillId="0" borderId="1" xfId="0" applyFont="1" applyBorder="1"/>
    <xf numFmtId="0" fontId="6" fillId="0" borderId="1" xfId="0" applyFont="1" applyBorder="1" applyAlignment="1">
      <alignment horizontal="left"/>
    </xf>
    <xf numFmtId="0" fontId="6" fillId="0" borderId="1" xfId="0" applyFont="1" applyBorder="1"/>
    <xf numFmtId="0" fontId="5" fillId="4" borderId="1" xfId="0" applyFont="1" applyFill="1" applyBorder="1"/>
    <xf numFmtId="0" fontId="10" fillId="0" borderId="0" xfId="0" applyFont="1"/>
    <xf numFmtId="0" fontId="2" fillId="0" borderId="1" xfId="0" applyFont="1" applyBorder="1"/>
    <xf numFmtId="47" fontId="5" fillId="0" borderId="1" xfId="0" applyNumberFormat="1" applyFont="1" applyBorder="1"/>
    <xf numFmtId="0" fontId="5" fillId="0" borderId="1" xfId="0" applyFont="1" applyBorder="1" applyAlignment="1">
      <alignment horizontal="left"/>
    </xf>
    <xf numFmtId="0" fontId="2" fillId="4" borderId="1" xfId="0" applyFont="1" applyFill="1" applyBorder="1"/>
    <xf numFmtId="0" fontId="6" fillId="3" borderId="1" xfId="0" applyFont="1" applyFill="1" applyBorder="1"/>
    <xf numFmtId="0" fontId="3" fillId="5" borderId="1" xfId="0" applyFont="1" applyFill="1" applyBorder="1" applyAlignment="1">
      <alignment horizontal="left"/>
    </xf>
    <xf numFmtId="47" fontId="5" fillId="0" borderId="0" xfId="0" applyNumberFormat="1" applyFont="1"/>
    <xf numFmtId="1" fontId="5" fillId="0" borderId="0" xfId="0" applyNumberFormat="1" applyFont="1"/>
    <xf numFmtId="0" fontId="2" fillId="0" borderId="1" xfId="0" applyFont="1" applyBorder="1" applyAlignment="1">
      <alignment horizontal="left"/>
    </xf>
    <xf numFmtId="0" fontId="3" fillId="0" borderId="1" xfId="0" applyFont="1" applyBorder="1"/>
    <xf numFmtId="0" fontId="9" fillId="0" borderId="1" xfId="0" applyFont="1" applyBorder="1"/>
    <xf numFmtId="0" fontId="7" fillId="2" borderId="1" xfId="0" applyFont="1" applyFill="1" applyBorder="1"/>
    <xf numFmtId="0" fontId="7" fillId="2" borderId="1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5" fillId="0" borderId="3" xfId="0" applyFont="1" applyBorder="1"/>
    <xf numFmtId="0" fontId="5" fillId="0" borderId="4" xfId="0" applyFont="1" applyBorder="1"/>
    <xf numFmtId="0" fontId="5" fillId="0" borderId="5" xfId="0" applyFont="1" applyBorder="1"/>
    <xf numFmtId="47" fontId="5" fillId="0" borderId="5" xfId="0" applyNumberFormat="1" applyFont="1" applyBorder="1"/>
    <xf numFmtId="0" fontId="6" fillId="0" borderId="6" xfId="0" applyFont="1" applyBorder="1" applyAlignment="1">
      <alignment horizontal="left"/>
    </xf>
    <xf numFmtId="0" fontId="5" fillId="0" borderId="6" xfId="0" applyFont="1" applyBorder="1" applyAlignment="1">
      <alignment horizontal="left"/>
    </xf>
    <xf numFmtId="0" fontId="2" fillId="0" borderId="0" xfId="0" applyFont="1" applyAlignment="1">
      <alignment horizontal="right"/>
    </xf>
    <xf numFmtId="47" fontId="9" fillId="0" borderId="0" xfId="0" applyNumberFormat="1" applyFont="1"/>
    <xf numFmtId="0" fontId="6" fillId="6" borderId="1" xfId="0" applyFont="1" applyFill="1" applyBorder="1"/>
    <xf numFmtId="0" fontId="5" fillId="3" borderId="1" xfId="0" applyFont="1" applyFill="1" applyBorder="1"/>
    <xf numFmtId="0" fontId="5" fillId="6" borderId="1" xfId="0" applyFont="1" applyFill="1" applyBorder="1"/>
    <xf numFmtId="0" fontId="6" fillId="7" borderId="1" xfId="0" applyFont="1" applyFill="1" applyBorder="1"/>
    <xf numFmtId="0" fontId="5" fillId="7" borderId="1" xfId="0" applyFont="1" applyFill="1" applyBorder="1"/>
    <xf numFmtId="0" fontId="2" fillId="7" borderId="1" xfId="0" applyFont="1" applyFill="1" applyBorder="1"/>
    <xf numFmtId="0" fontId="3" fillId="7" borderId="1" xfId="0" applyFont="1" applyFill="1" applyBorder="1"/>
    <xf numFmtId="0" fontId="5" fillId="7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eetMetadata" Target="metadata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611188</xdr:colOff>
      <xdr:row>4</xdr:row>
      <xdr:rowOff>173354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D3F3DAC-855C-3B48-E0C1-C7BBF0DA4C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772400" cy="97154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676217</xdr:colOff>
      <xdr:row>4</xdr:row>
      <xdr:rowOff>180339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D6838AB-1503-4C0C-92A2-E53E530329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772400" cy="97154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381000</xdr:colOff>
      <xdr:row>4</xdr:row>
      <xdr:rowOff>180974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FBE127D-0422-409D-8F7F-CD1558FDDE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772400" cy="97154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342900</xdr:colOff>
      <xdr:row>4</xdr:row>
      <xdr:rowOff>180974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925930F-97AC-47F4-822F-D837644B93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772400" cy="97154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808759</xdr:colOff>
      <xdr:row>4</xdr:row>
      <xdr:rowOff>184149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85EFF1D-7E3D-4EAD-AFF2-617C5EFD39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772400" cy="97154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630959</xdr:colOff>
      <xdr:row>4</xdr:row>
      <xdr:rowOff>180974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130DA1C-1C9B-4491-B48B-8B682DB7D3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774709" cy="971549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68984</xdr:colOff>
      <xdr:row>4</xdr:row>
      <xdr:rowOff>180974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07F803E-6580-4B09-835A-BBBBA1FB47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774709" cy="97154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640484</xdr:colOff>
      <xdr:row>4</xdr:row>
      <xdr:rowOff>180974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BEC60C0-BDDB-43B0-85D2-06E475F965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774709" cy="97154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525549</xdr:colOff>
      <xdr:row>4</xdr:row>
      <xdr:rowOff>184149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8D5DF95-4E72-4E60-8929-312C36EB07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778692" cy="97761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334097</xdr:colOff>
      <xdr:row>4</xdr:row>
      <xdr:rowOff>180974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84BE97C-243E-485E-8BE3-76D2F18F02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793759" cy="984249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503959</xdr:colOff>
      <xdr:row>4</xdr:row>
      <xdr:rowOff>180974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9CCFA78-D05B-4998-900F-A4A3DC13A6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774709" cy="971549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230909</xdr:colOff>
      <xdr:row>4</xdr:row>
      <xdr:rowOff>184149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B0BD3C6-5C4B-489D-9A65-B8502E2504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774709" cy="9715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7:AC91"/>
  <sheetViews>
    <sheetView zoomScaleNormal="100" workbookViewId="0">
      <selection activeCell="A7" sqref="A7"/>
    </sheetView>
  </sheetViews>
  <sheetFormatPr defaultColWidth="12.6328125" defaultRowHeight="15.75" customHeight="1" x14ac:dyDescent="0.25"/>
  <cols>
    <col min="1" max="1" width="9.7265625" customWidth="1"/>
    <col min="4" max="4" width="18.36328125" customWidth="1"/>
    <col min="5" max="5" width="6.36328125" hidden="1" customWidth="1"/>
    <col min="6" max="7" width="11" customWidth="1"/>
    <col min="8" max="8" width="13.6328125" bestFit="1" customWidth="1"/>
    <col min="9" max="9" width="13.6328125" customWidth="1"/>
    <col min="10" max="10" width="13.08984375" bestFit="1" customWidth="1"/>
    <col min="11" max="13" width="13.08984375" customWidth="1"/>
    <col min="14" max="14" width="13.1796875" customWidth="1"/>
    <col min="15" max="15" width="3.81640625" customWidth="1"/>
    <col min="16" max="16" width="13.08984375" customWidth="1"/>
    <col min="18" max="18" width="13.36328125" customWidth="1"/>
    <col min="19" max="19" width="21.90625" customWidth="1"/>
    <col min="20" max="20" width="0" hidden="1" customWidth="1"/>
  </cols>
  <sheetData>
    <row r="7" spans="1:29" ht="15.75" customHeight="1" x14ac:dyDescent="0.25">
      <c r="A7" s="3" t="s">
        <v>706</v>
      </c>
      <c r="B7" s="4"/>
      <c r="C7" s="4"/>
      <c r="D7" s="4"/>
      <c r="E7" s="4"/>
      <c r="F7" s="4"/>
      <c r="G7" s="3" t="s">
        <v>694</v>
      </c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29" ht="15.75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</row>
    <row r="9" spans="1:29" ht="15.75" customHeight="1" x14ac:dyDescent="0.25">
      <c r="A9" s="4"/>
      <c r="B9" s="4"/>
      <c r="C9" s="4"/>
      <c r="D9" s="10" t="s">
        <v>338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10" t="s">
        <v>339</v>
      </c>
      <c r="T9" s="4"/>
      <c r="U9" s="4"/>
    </row>
    <row r="10" spans="1:29" ht="15.75" customHeight="1" x14ac:dyDescent="0.25">
      <c r="A10" s="7" t="s">
        <v>321</v>
      </c>
      <c r="B10" s="7" t="s">
        <v>322</v>
      </c>
      <c r="C10" s="7" t="s">
        <v>323</v>
      </c>
      <c r="D10" s="7" t="s">
        <v>0</v>
      </c>
      <c r="E10" s="7" t="s">
        <v>1</v>
      </c>
      <c r="F10" s="9" t="s">
        <v>324</v>
      </c>
      <c r="G10" s="9" t="s">
        <v>326</v>
      </c>
      <c r="H10" s="9" t="s">
        <v>472</v>
      </c>
      <c r="I10" s="9" t="s">
        <v>630</v>
      </c>
      <c r="J10" s="9" t="s">
        <v>682</v>
      </c>
      <c r="K10" s="9" t="s">
        <v>683</v>
      </c>
      <c r="L10" s="9" t="s">
        <v>693</v>
      </c>
      <c r="M10" s="9" t="s">
        <v>700</v>
      </c>
      <c r="N10" s="9" t="s">
        <v>349</v>
      </c>
      <c r="O10" s="4"/>
      <c r="P10" s="7" t="s">
        <v>321</v>
      </c>
      <c r="Q10" s="7" t="s">
        <v>322</v>
      </c>
      <c r="R10" s="7" t="s">
        <v>323</v>
      </c>
      <c r="S10" s="7" t="s">
        <v>0</v>
      </c>
      <c r="T10" s="7" t="s">
        <v>1</v>
      </c>
      <c r="U10" s="7" t="s">
        <v>324</v>
      </c>
      <c r="V10" s="7" t="s">
        <v>326</v>
      </c>
      <c r="W10" s="9" t="s">
        <v>472</v>
      </c>
      <c r="X10" s="9" t="s">
        <v>630</v>
      </c>
      <c r="Y10" s="9" t="s">
        <v>682</v>
      </c>
      <c r="Z10" s="9" t="s">
        <v>683</v>
      </c>
      <c r="AA10" s="9" t="s">
        <v>693</v>
      </c>
      <c r="AB10" s="9" t="s">
        <v>700</v>
      </c>
      <c r="AC10" s="9" t="s">
        <v>349</v>
      </c>
    </row>
    <row r="11" spans="1:29" ht="15.75" customHeight="1" x14ac:dyDescent="0.25">
      <c r="A11" s="18">
        <v>1</v>
      </c>
      <c r="B11" s="44" t="s">
        <v>64</v>
      </c>
      <c r="C11" s="44" t="s">
        <v>33</v>
      </c>
      <c r="D11" s="44" t="s">
        <v>4</v>
      </c>
      <c r="E11" s="44" t="s">
        <v>47</v>
      </c>
      <c r="F11" s="44">
        <v>98</v>
      </c>
      <c r="G11" s="46">
        <v>99</v>
      </c>
      <c r="H11" s="44">
        <v>99</v>
      </c>
      <c r="I11" s="44">
        <v>100</v>
      </c>
      <c r="J11" s="44">
        <v>100</v>
      </c>
      <c r="K11" s="44">
        <v>100</v>
      </c>
      <c r="L11" s="44">
        <v>100</v>
      </c>
      <c r="M11" s="44">
        <v>99</v>
      </c>
      <c r="N11" s="25" cm="1">
        <f t="array" ref="N11">SUM(LARGE(F11:M11, {1,2,3,4,5}))</f>
        <v>499</v>
      </c>
      <c r="O11" s="4"/>
      <c r="P11" s="18">
        <v>1</v>
      </c>
      <c r="Q11" s="44" t="s">
        <v>20</v>
      </c>
      <c r="R11" s="44" t="s">
        <v>21</v>
      </c>
      <c r="S11" s="44" t="s">
        <v>4</v>
      </c>
      <c r="T11" s="44" t="s">
        <v>22</v>
      </c>
      <c r="U11" s="44">
        <v>100</v>
      </c>
      <c r="V11" s="46">
        <v>100</v>
      </c>
      <c r="W11" s="46">
        <v>100</v>
      </c>
      <c r="X11" s="46">
        <v>100</v>
      </c>
      <c r="Y11" s="46">
        <v>100</v>
      </c>
      <c r="Z11" s="46">
        <v>100</v>
      </c>
      <c r="AA11" s="46">
        <v>99</v>
      </c>
      <c r="AB11" s="46">
        <v>98</v>
      </c>
      <c r="AC11" s="25" cm="1">
        <f t="array" ref="AC11">SUM(LARGE(U11:AB11, {1,2,3,4,5}))</f>
        <v>500</v>
      </c>
    </row>
    <row r="12" spans="1:29" ht="15.75" customHeight="1" x14ac:dyDescent="0.25">
      <c r="A12" s="18">
        <f t="shared" ref="A12:A15" si="0">A11+1</f>
        <v>2</v>
      </c>
      <c r="B12" s="44" t="s">
        <v>61</v>
      </c>
      <c r="C12" s="44" t="s">
        <v>62</v>
      </c>
      <c r="D12" s="44" t="s">
        <v>63</v>
      </c>
      <c r="E12" s="44" t="s">
        <v>47</v>
      </c>
      <c r="F12" s="44">
        <v>99</v>
      </c>
      <c r="G12" s="46"/>
      <c r="H12" s="44"/>
      <c r="I12" s="44">
        <v>99</v>
      </c>
      <c r="J12" s="44">
        <v>99</v>
      </c>
      <c r="K12" s="44">
        <v>99</v>
      </c>
      <c r="L12" s="44"/>
      <c r="M12" s="44">
        <v>100</v>
      </c>
      <c r="N12" s="25" cm="1">
        <f t="array" ref="N12">SUM(LARGE(F12:M12, {1,2,3,4,5}))</f>
        <v>496</v>
      </c>
      <c r="O12" s="4"/>
      <c r="P12" s="18">
        <f t="shared" ref="P12:P18" si="1">P11+1</f>
        <v>2</v>
      </c>
      <c r="Q12" s="44" t="s">
        <v>72</v>
      </c>
      <c r="R12" s="44" t="s">
        <v>73</v>
      </c>
      <c r="S12" s="44" t="s">
        <v>74</v>
      </c>
      <c r="T12" s="44" t="s">
        <v>22</v>
      </c>
      <c r="U12" s="44">
        <v>95</v>
      </c>
      <c r="V12" s="46">
        <v>96</v>
      </c>
      <c r="W12" s="46">
        <v>88</v>
      </c>
      <c r="X12" s="46">
        <v>96</v>
      </c>
      <c r="Y12" s="46">
        <v>94</v>
      </c>
      <c r="Z12" s="46">
        <v>99</v>
      </c>
      <c r="AA12" s="46">
        <v>97</v>
      </c>
      <c r="AB12" s="46">
        <v>93</v>
      </c>
      <c r="AC12" s="25" cm="1">
        <f t="array" ref="AC12">SUM(LARGE(U12:AB12, {1,2,3,4,5}))</f>
        <v>483</v>
      </c>
    </row>
    <row r="13" spans="1:29" ht="15.75" customHeight="1" x14ac:dyDescent="0.25">
      <c r="A13" s="18">
        <f t="shared" si="0"/>
        <v>3</v>
      </c>
      <c r="B13" s="44" t="s">
        <v>65</v>
      </c>
      <c r="C13" s="44" t="s">
        <v>66</v>
      </c>
      <c r="D13" s="44" t="s">
        <v>15</v>
      </c>
      <c r="E13" s="44" t="s">
        <v>47</v>
      </c>
      <c r="F13" s="44">
        <v>97</v>
      </c>
      <c r="G13" s="46">
        <v>100</v>
      </c>
      <c r="H13" s="44">
        <v>100</v>
      </c>
      <c r="I13" s="44">
        <v>98</v>
      </c>
      <c r="J13" s="44"/>
      <c r="K13" s="44">
        <v>98</v>
      </c>
      <c r="L13" s="44">
        <v>99</v>
      </c>
      <c r="M13" s="44">
        <v>98</v>
      </c>
      <c r="N13" s="25" cm="1">
        <f t="array" ref="N13">SUM(LARGE(F13:M13, {1,2,3,4,5}))</f>
        <v>495</v>
      </c>
      <c r="O13" s="4"/>
      <c r="P13" s="18">
        <f t="shared" si="1"/>
        <v>3</v>
      </c>
      <c r="Q13" s="44" t="s">
        <v>51</v>
      </c>
      <c r="R13" s="44" t="s">
        <v>52</v>
      </c>
      <c r="S13" s="44" t="s">
        <v>31</v>
      </c>
      <c r="T13" s="44" t="s">
        <v>22</v>
      </c>
      <c r="U13" s="44">
        <v>98</v>
      </c>
      <c r="V13" s="46">
        <v>99</v>
      </c>
      <c r="W13" s="46">
        <v>93</v>
      </c>
      <c r="X13" s="46">
        <v>93</v>
      </c>
      <c r="Y13" s="46">
        <v>95</v>
      </c>
      <c r="Z13" s="46">
        <v>96</v>
      </c>
      <c r="AA13" s="46"/>
      <c r="AB13" s="46">
        <v>94</v>
      </c>
      <c r="AC13" s="25" cm="1">
        <f t="array" ref="AC13">SUM(LARGE(U13:AB13, {1,2,3,4,5}))</f>
        <v>482</v>
      </c>
    </row>
    <row r="14" spans="1:29" ht="15.75" customHeight="1" x14ac:dyDescent="0.25">
      <c r="A14" s="18">
        <f t="shared" si="0"/>
        <v>4</v>
      </c>
      <c r="B14" s="47" t="s">
        <v>118</v>
      </c>
      <c r="C14" s="47" t="s">
        <v>523</v>
      </c>
      <c r="D14" s="47" t="s">
        <v>4</v>
      </c>
      <c r="E14" s="47" t="s">
        <v>47</v>
      </c>
      <c r="F14" s="47"/>
      <c r="G14" s="48"/>
      <c r="H14" s="47">
        <v>98</v>
      </c>
      <c r="I14" s="47"/>
      <c r="J14" s="47">
        <v>98</v>
      </c>
      <c r="K14" s="47"/>
      <c r="L14" s="47"/>
      <c r="M14" s="47"/>
      <c r="N14" s="25">
        <f>SUM(F14:L14)</f>
        <v>196</v>
      </c>
      <c r="O14" s="4"/>
      <c r="P14" s="18">
        <f t="shared" si="1"/>
        <v>4</v>
      </c>
      <c r="Q14" s="47" t="s">
        <v>81</v>
      </c>
      <c r="R14" s="47" t="s">
        <v>82</v>
      </c>
      <c r="S14" s="47" t="s">
        <v>71</v>
      </c>
      <c r="T14" s="47" t="s">
        <v>22</v>
      </c>
      <c r="U14" s="47">
        <v>93</v>
      </c>
      <c r="V14" s="48">
        <v>97</v>
      </c>
      <c r="W14" s="48">
        <v>92</v>
      </c>
      <c r="X14" s="48">
        <v>97</v>
      </c>
      <c r="Y14" s="48">
        <v>93</v>
      </c>
      <c r="Z14" s="48"/>
      <c r="AA14" s="48">
        <v>92</v>
      </c>
      <c r="AB14" s="48">
        <v>90</v>
      </c>
      <c r="AC14" s="25" cm="1">
        <f t="array" ref="AC14">SUM(LARGE(U14:AB14, {1,2,3,4,5}))</f>
        <v>472</v>
      </c>
    </row>
    <row r="15" spans="1:29" ht="15.75" customHeight="1" x14ac:dyDescent="0.25">
      <c r="A15" s="18">
        <f t="shared" si="0"/>
        <v>5</v>
      </c>
      <c r="B15" s="47" t="s">
        <v>44</v>
      </c>
      <c r="C15" s="47" t="s">
        <v>45</v>
      </c>
      <c r="D15" s="47" t="s">
        <v>46</v>
      </c>
      <c r="E15" s="47" t="s">
        <v>47</v>
      </c>
      <c r="F15" s="47">
        <v>100</v>
      </c>
      <c r="G15" s="48"/>
      <c r="H15" s="47"/>
      <c r="I15" s="47"/>
      <c r="J15" s="47"/>
      <c r="K15" s="47"/>
      <c r="L15" s="47"/>
      <c r="M15" s="47">
        <v>97</v>
      </c>
      <c r="N15" s="25">
        <f>SUM(F15:L15)</f>
        <v>100</v>
      </c>
      <c r="O15" s="4"/>
      <c r="P15" s="18">
        <f t="shared" si="1"/>
        <v>5</v>
      </c>
      <c r="Q15" s="48" t="s">
        <v>182</v>
      </c>
      <c r="R15" s="48" t="s">
        <v>629</v>
      </c>
      <c r="S15" s="48" t="s">
        <v>4</v>
      </c>
      <c r="T15" s="48"/>
      <c r="U15" s="47"/>
      <c r="V15" s="48"/>
      <c r="W15" s="48">
        <v>89</v>
      </c>
      <c r="X15" s="48">
        <v>95</v>
      </c>
      <c r="Y15" s="48">
        <v>92</v>
      </c>
      <c r="Z15" s="48">
        <v>97</v>
      </c>
      <c r="AA15" s="48">
        <v>93</v>
      </c>
      <c r="AB15" s="48">
        <v>92</v>
      </c>
      <c r="AC15" s="25" cm="1">
        <f t="array" ref="AC15">SUM(LARGE(U15:AB15, {1,2,3,4,5}))</f>
        <v>469</v>
      </c>
    </row>
    <row r="16" spans="1:29" ht="15.75" customHeight="1" x14ac:dyDescent="0.25">
      <c r="A16" s="4"/>
      <c r="B16" s="4"/>
      <c r="C16" s="4"/>
      <c r="D16" s="4"/>
      <c r="E16" s="4"/>
      <c r="F16" s="5"/>
      <c r="G16" s="5"/>
      <c r="H16" s="5"/>
      <c r="I16" s="5"/>
      <c r="J16" s="5"/>
      <c r="K16" s="5"/>
      <c r="L16" s="5"/>
      <c r="M16" s="5"/>
      <c r="N16" s="4"/>
      <c r="O16" s="4"/>
      <c r="P16" s="18">
        <f t="shared" si="1"/>
        <v>6</v>
      </c>
      <c r="Q16" s="48" t="s">
        <v>333</v>
      </c>
      <c r="R16" s="48" t="s">
        <v>334</v>
      </c>
      <c r="S16" s="48" t="s">
        <v>71</v>
      </c>
      <c r="T16" s="48" t="s">
        <v>22</v>
      </c>
      <c r="U16" s="47"/>
      <c r="V16" s="48">
        <v>95</v>
      </c>
      <c r="W16" s="48">
        <v>90</v>
      </c>
      <c r="X16" s="48">
        <v>94</v>
      </c>
      <c r="Y16" s="48"/>
      <c r="Z16" s="48"/>
      <c r="AA16" s="48">
        <v>94</v>
      </c>
      <c r="AB16" s="48">
        <v>89</v>
      </c>
      <c r="AC16" s="25" cm="1">
        <f t="array" ref="AC16">SUM(LARGE(U16:AB16, {1,2,3,4,5}))</f>
        <v>462</v>
      </c>
    </row>
    <row r="17" spans="1:29" ht="15.75" customHeight="1" x14ac:dyDescent="0.25">
      <c r="A17" s="4"/>
      <c r="B17" s="4"/>
      <c r="C17" s="4"/>
      <c r="D17" s="4"/>
      <c r="E17" s="4"/>
      <c r="F17" s="5"/>
      <c r="G17" s="5"/>
      <c r="H17" s="5"/>
      <c r="I17" s="5"/>
      <c r="J17" s="5"/>
      <c r="K17" s="5"/>
      <c r="L17" s="5"/>
      <c r="M17" s="5"/>
      <c r="N17" s="4"/>
      <c r="O17" s="4"/>
      <c r="P17" s="18">
        <f t="shared" si="1"/>
        <v>7</v>
      </c>
      <c r="Q17" s="47" t="s">
        <v>78</v>
      </c>
      <c r="R17" s="47" t="s">
        <v>79</v>
      </c>
      <c r="S17" s="47" t="s">
        <v>80</v>
      </c>
      <c r="T17" s="47" t="s">
        <v>22</v>
      </c>
      <c r="U17" s="47">
        <v>94</v>
      </c>
      <c r="V17" s="48">
        <v>93</v>
      </c>
      <c r="W17" s="48">
        <v>86</v>
      </c>
      <c r="X17" s="48">
        <v>92</v>
      </c>
      <c r="Y17" s="48">
        <v>91</v>
      </c>
      <c r="Z17" s="48"/>
      <c r="AA17" s="48"/>
      <c r="AB17" s="48">
        <v>84</v>
      </c>
      <c r="AC17" s="25" cm="1">
        <f t="array" ref="AC17">SUM(LARGE(U17:AB17, {1,2,3,4,5}))</f>
        <v>456</v>
      </c>
    </row>
    <row r="18" spans="1:29" ht="15.75" customHeight="1" x14ac:dyDescent="0.25">
      <c r="A18" s="4"/>
      <c r="B18" s="4"/>
      <c r="C18" s="4"/>
      <c r="D18" s="4"/>
      <c r="E18" s="4"/>
      <c r="F18" s="5"/>
      <c r="G18" s="5"/>
      <c r="H18" s="5"/>
      <c r="I18" s="5"/>
      <c r="J18" s="5"/>
      <c r="K18" s="5"/>
      <c r="L18" s="5"/>
      <c r="M18" s="5"/>
      <c r="N18" s="4"/>
      <c r="O18" s="4"/>
      <c r="P18" s="18">
        <f t="shared" si="1"/>
        <v>8</v>
      </c>
      <c r="Q18" s="48" t="s">
        <v>180</v>
      </c>
      <c r="R18" s="48" t="s">
        <v>628</v>
      </c>
      <c r="S18" s="48" t="s">
        <v>31</v>
      </c>
      <c r="T18" s="48"/>
      <c r="U18" s="47"/>
      <c r="V18" s="48"/>
      <c r="W18" s="48">
        <v>91</v>
      </c>
      <c r="X18" s="48"/>
      <c r="Y18" s="48"/>
      <c r="Z18" s="48">
        <v>98</v>
      </c>
      <c r="AA18" s="48">
        <v>96</v>
      </c>
      <c r="AB18" s="48"/>
      <c r="AC18" s="20">
        <f t="shared" ref="AC18:AC33" si="2">SUM(U18:AA18)</f>
        <v>285</v>
      </c>
    </row>
    <row r="19" spans="1:29" ht="15.75" customHeight="1" x14ac:dyDescent="0.25">
      <c r="A19" s="4"/>
      <c r="B19" s="4"/>
      <c r="C19" s="4"/>
      <c r="D19" s="4"/>
      <c r="E19" s="4"/>
      <c r="F19" s="5"/>
      <c r="G19" s="5"/>
      <c r="H19" s="5"/>
      <c r="I19" s="5"/>
      <c r="J19" s="5"/>
      <c r="K19" s="5"/>
      <c r="L19" s="5"/>
      <c r="M19" s="5"/>
      <c r="N19" s="4"/>
      <c r="O19" s="4"/>
      <c r="P19" s="24">
        <v>9</v>
      </c>
      <c r="Q19" s="48" t="s">
        <v>619</v>
      </c>
      <c r="R19" s="48" t="s">
        <v>230</v>
      </c>
      <c r="S19" s="48" t="s">
        <v>479</v>
      </c>
      <c r="T19" s="48"/>
      <c r="U19" s="47"/>
      <c r="V19" s="48"/>
      <c r="W19" s="48">
        <v>99</v>
      </c>
      <c r="X19" s="48"/>
      <c r="Y19" s="48">
        <v>99</v>
      </c>
      <c r="Z19" s="48"/>
      <c r="AA19" s="48"/>
      <c r="AB19" s="48"/>
      <c r="AC19" s="20">
        <f t="shared" si="2"/>
        <v>198</v>
      </c>
    </row>
    <row r="20" spans="1:29" ht="15.75" customHeight="1" x14ac:dyDescent="0.25">
      <c r="A20" s="4"/>
      <c r="B20" s="4"/>
      <c r="C20" s="4"/>
      <c r="D20" s="4"/>
      <c r="E20" s="4"/>
      <c r="F20" s="5"/>
      <c r="G20" s="5"/>
      <c r="H20" s="5"/>
      <c r="I20" s="5"/>
      <c r="J20" s="5"/>
      <c r="K20" s="5"/>
      <c r="L20" s="5"/>
      <c r="M20" s="5"/>
      <c r="N20" s="4"/>
      <c r="O20" s="4"/>
      <c r="P20" s="24">
        <v>10</v>
      </c>
      <c r="Q20" s="47" t="s">
        <v>43</v>
      </c>
      <c r="R20" s="47" t="s">
        <v>24</v>
      </c>
      <c r="S20" s="47" t="s">
        <v>25</v>
      </c>
      <c r="T20" s="47" t="s">
        <v>22</v>
      </c>
      <c r="U20" s="47">
        <v>99</v>
      </c>
      <c r="V20" s="48"/>
      <c r="W20" s="48"/>
      <c r="X20" s="48"/>
      <c r="Y20" s="48"/>
      <c r="Z20" s="48"/>
      <c r="AA20" s="48">
        <v>98</v>
      </c>
      <c r="AB20" s="48"/>
      <c r="AC20" s="20">
        <f t="shared" si="2"/>
        <v>197</v>
      </c>
    </row>
    <row r="21" spans="1:29" ht="15.75" customHeight="1" x14ac:dyDescent="0.25">
      <c r="A21" s="4"/>
      <c r="B21" s="4"/>
      <c r="C21" s="4"/>
      <c r="D21" s="4"/>
      <c r="E21" s="4"/>
      <c r="F21" s="5"/>
      <c r="G21" s="5"/>
      <c r="H21" s="5"/>
      <c r="I21" s="5"/>
      <c r="J21" s="5"/>
      <c r="K21" s="5"/>
      <c r="L21" s="5"/>
      <c r="M21" s="5"/>
      <c r="N21" s="4"/>
      <c r="O21" s="4"/>
      <c r="P21" s="24">
        <v>11</v>
      </c>
      <c r="Q21" s="17" t="s">
        <v>28</v>
      </c>
      <c r="R21" s="17" t="s">
        <v>70</v>
      </c>
      <c r="S21" s="17" t="s">
        <v>631</v>
      </c>
      <c r="T21" s="17"/>
      <c r="U21" s="19"/>
      <c r="V21" s="17"/>
      <c r="W21" s="22"/>
      <c r="X21" s="22">
        <v>99</v>
      </c>
      <c r="Y21" s="22">
        <v>96</v>
      </c>
      <c r="Z21" s="22"/>
      <c r="AA21" s="22"/>
      <c r="AB21" s="22"/>
      <c r="AC21" s="20">
        <f t="shared" si="2"/>
        <v>195</v>
      </c>
    </row>
    <row r="22" spans="1:29" ht="15.75" customHeight="1" x14ac:dyDescent="0.25">
      <c r="A22" s="4"/>
      <c r="B22" s="4"/>
      <c r="C22" s="4"/>
      <c r="D22" s="4"/>
      <c r="E22" s="4"/>
      <c r="F22" s="5"/>
      <c r="G22" s="5"/>
      <c r="H22" s="5"/>
      <c r="I22" s="5"/>
      <c r="J22" s="5"/>
      <c r="K22" s="5"/>
      <c r="L22" s="5"/>
      <c r="M22" s="5"/>
      <c r="N22" s="4"/>
      <c r="O22" s="4"/>
      <c r="P22" s="24">
        <v>11</v>
      </c>
      <c r="Q22" s="17" t="s">
        <v>58</v>
      </c>
      <c r="R22" s="17" t="s">
        <v>623</v>
      </c>
      <c r="S22" s="17" t="s">
        <v>479</v>
      </c>
      <c r="T22" s="17"/>
      <c r="U22" s="19"/>
      <c r="V22" s="17"/>
      <c r="W22" s="17">
        <v>97</v>
      </c>
      <c r="X22" s="17"/>
      <c r="Y22" s="17">
        <v>98</v>
      </c>
      <c r="Z22" s="17"/>
      <c r="AA22" s="17"/>
      <c r="AB22" s="17"/>
      <c r="AC22" s="20">
        <f t="shared" si="2"/>
        <v>195</v>
      </c>
    </row>
    <row r="23" spans="1:29" ht="15.75" customHeight="1" x14ac:dyDescent="0.25">
      <c r="A23" s="4"/>
      <c r="B23" s="4"/>
      <c r="C23" s="4"/>
      <c r="D23" s="4"/>
      <c r="E23" s="4"/>
      <c r="F23" s="5"/>
      <c r="G23" s="5"/>
      <c r="H23" s="5"/>
      <c r="I23" s="5"/>
      <c r="J23" s="5"/>
      <c r="K23" s="5"/>
      <c r="L23" s="5"/>
      <c r="M23" s="5"/>
      <c r="N23" s="4"/>
      <c r="O23" s="4"/>
      <c r="P23" s="24">
        <v>12</v>
      </c>
      <c r="Q23" s="17" t="s">
        <v>624</v>
      </c>
      <c r="R23" s="17" t="s">
        <v>625</v>
      </c>
      <c r="S23" s="17" t="s">
        <v>479</v>
      </c>
      <c r="T23" s="17"/>
      <c r="U23" s="19"/>
      <c r="V23" s="17"/>
      <c r="W23" s="17">
        <v>96</v>
      </c>
      <c r="X23" s="17"/>
      <c r="Y23" s="17">
        <v>97</v>
      </c>
      <c r="Z23" s="17"/>
      <c r="AA23" s="17"/>
      <c r="AB23" s="17"/>
      <c r="AC23" s="20">
        <f t="shared" si="2"/>
        <v>193</v>
      </c>
    </row>
    <row r="24" spans="1:29" ht="13" x14ac:dyDescent="0.25">
      <c r="A24" s="4"/>
      <c r="B24" s="4"/>
      <c r="C24" s="4"/>
      <c r="D24" s="4"/>
      <c r="E24" s="4"/>
      <c r="F24" s="5"/>
      <c r="G24" s="5"/>
      <c r="H24" s="5"/>
      <c r="I24" s="5"/>
      <c r="J24" s="5"/>
      <c r="K24" s="5"/>
      <c r="L24" s="5"/>
      <c r="M24" s="5"/>
      <c r="N24" s="4"/>
      <c r="O24" s="4"/>
      <c r="P24" s="24">
        <v>13</v>
      </c>
      <c r="Q24" s="19" t="s">
        <v>13</v>
      </c>
      <c r="R24" s="19" t="s">
        <v>70</v>
      </c>
      <c r="S24" s="19" t="s">
        <v>71</v>
      </c>
      <c r="T24" s="19" t="s">
        <v>22</v>
      </c>
      <c r="U24" s="19">
        <v>96</v>
      </c>
      <c r="V24" s="17"/>
      <c r="W24" s="17"/>
      <c r="X24" s="17"/>
      <c r="Y24" s="17"/>
      <c r="Z24" s="17"/>
      <c r="AA24" s="17">
        <v>95</v>
      </c>
      <c r="AB24" s="17"/>
      <c r="AC24" s="20">
        <f t="shared" si="2"/>
        <v>191</v>
      </c>
    </row>
    <row r="25" spans="1:29" ht="13" x14ac:dyDescent="0.25">
      <c r="A25" s="4"/>
      <c r="B25" s="4"/>
      <c r="C25" s="4"/>
      <c r="D25" s="4"/>
      <c r="E25" s="4"/>
      <c r="F25" s="5"/>
      <c r="G25" s="5"/>
      <c r="H25" s="5"/>
      <c r="I25" s="5"/>
      <c r="J25" s="5"/>
      <c r="K25" s="5"/>
      <c r="L25" s="5"/>
      <c r="M25" s="5"/>
      <c r="N25" s="4"/>
      <c r="O25" s="4"/>
      <c r="P25" s="24">
        <v>14</v>
      </c>
      <c r="Q25" s="17" t="s">
        <v>335</v>
      </c>
      <c r="R25" s="17" t="s">
        <v>336</v>
      </c>
      <c r="S25" s="17" t="s">
        <v>337</v>
      </c>
      <c r="T25" s="17">
        <v>0</v>
      </c>
      <c r="U25" s="19"/>
      <c r="V25" s="17">
        <v>94</v>
      </c>
      <c r="W25" s="17"/>
      <c r="X25" s="17"/>
      <c r="Y25" s="17"/>
      <c r="Z25" s="17">
        <v>95</v>
      </c>
      <c r="AA25" s="17"/>
      <c r="AB25" s="17"/>
      <c r="AC25" s="20">
        <f t="shared" si="2"/>
        <v>189</v>
      </c>
    </row>
    <row r="26" spans="1:29" ht="13" x14ac:dyDescent="0.25">
      <c r="A26" s="4"/>
      <c r="B26" s="4"/>
      <c r="C26" s="4"/>
      <c r="D26" s="4"/>
      <c r="E26" s="4"/>
      <c r="F26" s="5"/>
      <c r="G26" s="5"/>
      <c r="H26" s="5"/>
      <c r="I26" s="5"/>
      <c r="J26" s="5"/>
      <c r="K26" s="5"/>
      <c r="L26" s="5"/>
      <c r="M26" s="5"/>
      <c r="N26" s="4"/>
      <c r="O26" s="4"/>
      <c r="P26" s="24">
        <v>15</v>
      </c>
      <c r="Q26" s="17" t="s">
        <v>180</v>
      </c>
      <c r="R26" s="17" t="s">
        <v>695</v>
      </c>
      <c r="S26" s="17" t="s">
        <v>4</v>
      </c>
      <c r="T26" s="17"/>
      <c r="U26" s="19"/>
      <c r="V26" s="17"/>
      <c r="W26" s="17"/>
      <c r="X26" s="17"/>
      <c r="Y26" s="17"/>
      <c r="Z26" s="17"/>
      <c r="AA26" s="17">
        <v>100</v>
      </c>
      <c r="AB26" s="17"/>
      <c r="AC26" s="20">
        <f t="shared" si="2"/>
        <v>100</v>
      </c>
    </row>
    <row r="27" spans="1:29" ht="13" x14ac:dyDescent="0.25">
      <c r="A27" s="4"/>
      <c r="B27" s="4"/>
      <c r="C27" s="4"/>
      <c r="D27" s="4"/>
      <c r="E27" s="4"/>
      <c r="F27" s="5"/>
      <c r="G27" s="5"/>
      <c r="H27" s="5"/>
      <c r="I27" s="5"/>
      <c r="J27" s="5"/>
      <c r="K27" s="5"/>
      <c r="L27" s="5"/>
      <c r="M27" s="5"/>
      <c r="N27" s="4"/>
      <c r="O27" s="4"/>
      <c r="P27" s="24">
        <v>16</v>
      </c>
      <c r="Q27" s="17" t="s">
        <v>330</v>
      </c>
      <c r="R27" s="17" t="s">
        <v>331</v>
      </c>
      <c r="S27" s="17" t="s">
        <v>332</v>
      </c>
      <c r="T27" s="17" t="s">
        <v>22</v>
      </c>
      <c r="U27" s="19"/>
      <c r="V27" s="17">
        <v>98</v>
      </c>
      <c r="W27" s="17"/>
      <c r="X27" s="17"/>
      <c r="Y27" s="17"/>
      <c r="Z27" s="17"/>
      <c r="AA27" s="17"/>
      <c r="AB27" s="17"/>
      <c r="AC27" s="20">
        <f t="shared" si="2"/>
        <v>98</v>
      </c>
    </row>
    <row r="28" spans="1:29" ht="13" x14ac:dyDescent="0.25">
      <c r="A28" s="4"/>
      <c r="B28" s="4"/>
      <c r="C28" s="4"/>
      <c r="D28" s="4"/>
      <c r="E28" s="4"/>
      <c r="F28" s="5"/>
      <c r="G28" s="5"/>
      <c r="H28" s="5"/>
      <c r="I28" s="5"/>
      <c r="J28" s="5"/>
      <c r="K28" s="5"/>
      <c r="L28" s="5"/>
      <c r="M28" s="5"/>
      <c r="N28" s="4"/>
      <c r="O28" s="4"/>
      <c r="P28" s="24">
        <v>17</v>
      </c>
      <c r="Q28" s="17" t="s">
        <v>620</v>
      </c>
      <c r="R28" s="17" t="s">
        <v>621</v>
      </c>
      <c r="S28" s="17" t="s">
        <v>622</v>
      </c>
      <c r="T28" s="17"/>
      <c r="U28" s="19"/>
      <c r="V28" s="17"/>
      <c r="W28" s="17">
        <v>98</v>
      </c>
      <c r="X28" s="17"/>
      <c r="Y28" s="17"/>
      <c r="Z28" s="17"/>
      <c r="AA28" s="17"/>
      <c r="AB28" s="17"/>
      <c r="AC28" s="20">
        <f t="shared" si="2"/>
        <v>98</v>
      </c>
    </row>
    <row r="29" spans="1:29" ht="13" x14ac:dyDescent="0.25">
      <c r="A29" s="4"/>
      <c r="B29" s="4"/>
      <c r="C29" s="4"/>
      <c r="D29" s="4"/>
      <c r="E29" s="4"/>
      <c r="F29" s="5"/>
      <c r="G29" s="5"/>
      <c r="H29" s="5"/>
      <c r="I29" s="5"/>
      <c r="J29" s="5"/>
      <c r="K29" s="5"/>
      <c r="L29" s="5"/>
      <c r="M29" s="5"/>
      <c r="N29" s="4"/>
      <c r="O29" s="4"/>
      <c r="P29" s="24">
        <v>18</v>
      </c>
      <c r="Q29" s="17" t="s">
        <v>489</v>
      </c>
      <c r="R29" s="17" t="s">
        <v>276</v>
      </c>
      <c r="S29" s="17" t="s">
        <v>153</v>
      </c>
      <c r="T29" s="17"/>
      <c r="U29" s="19"/>
      <c r="V29" s="17"/>
      <c r="W29" s="22"/>
      <c r="X29" s="22">
        <v>98</v>
      </c>
      <c r="Y29" s="22"/>
      <c r="Z29" s="22"/>
      <c r="AA29" s="22"/>
      <c r="AB29" s="22">
        <v>95</v>
      </c>
      <c r="AC29" s="20">
        <f t="shared" si="2"/>
        <v>98</v>
      </c>
    </row>
    <row r="30" spans="1:29" ht="13" x14ac:dyDescent="0.25">
      <c r="A30" s="4"/>
      <c r="B30" s="4"/>
      <c r="C30" s="4"/>
      <c r="D30" s="4"/>
      <c r="E30" s="4"/>
      <c r="F30" s="5"/>
      <c r="G30" s="5"/>
      <c r="H30" s="5"/>
      <c r="I30" s="5"/>
      <c r="J30" s="5"/>
      <c r="K30" s="5"/>
      <c r="L30" s="5"/>
      <c r="M30" s="5"/>
      <c r="N30" s="4"/>
      <c r="O30" s="4"/>
      <c r="P30" s="24">
        <v>19</v>
      </c>
      <c r="Q30" s="19" t="s">
        <v>56</v>
      </c>
      <c r="R30" s="19" t="s">
        <v>57</v>
      </c>
      <c r="S30" s="19" t="s">
        <v>29</v>
      </c>
      <c r="T30" s="19" t="s">
        <v>22</v>
      </c>
      <c r="U30" s="19">
        <v>97</v>
      </c>
      <c r="V30" s="17"/>
      <c r="W30" s="17"/>
      <c r="X30" s="17"/>
      <c r="Y30" s="17"/>
      <c r="Z30" s="17"/>
      <c r="AA30" s="17"/>
      <c r="AB30" s="17">
        <v>96</v>
      </c>
      <c r="AC30" s="20">
        <f t="shared" si="2"/>
        <v>97</v>
      </c>
    </row>
    <row r="31" spans="1:29" ht="13" x14ac:dyDescent="0.25">
      <c r="A31" s="4"/>
      <c r="B31" s="4"/>
      <c r="C31" s="4"/>
      <c r="D31" s="4"/>
      <c r="E31" s="4"/>
      <c r="F31" s="5"/>
      <c r="G31" s="5"/>
      <c r="H31" s="5"/>
      <c r="I31" s="5"/>
      <c r="J31" s="5"/>
      <c r="K31" s="5"/>
      <c r="L31" s="5"/>
      <c r="M31" s="5"/>
      <c r="N31" s="4"/>
      <c r="O31" s="4"/>
      <c r="P31" s="24">
        <v>20</v>
      </c>
      <c r="Q31" s="17" t="s">
        <v>620</v>
      </c>
      <c r="R31" s="17" t="s">
        <v>626</v>
      </c>
      <c r="S31" s="17" t="s">
        <v>4</v>
      </c>
      <c r="T31" s="17"/>
      <c r="U31" s="19"/>
      <c r="V31" s="17"/>
      <c r="W31" s="17">
        <v>95</v>
      </c>
      <c r="X31" s="17"/>
      <c r="Y31" s="17"/>
      <c r="Z31" s="17"/>
      <c r="AA31" s="17"/>
      <c r="AB31" s="17"/>
      <c r="AC31" s="20">
        <f t="shared" si="2"/>
        <v>95</v>
      </c>
    </row>
    <row r="32" spans="1:29" ht="13" x14ac:dyDescent="0.25">
      <c r="A32" s="4"/>
      <c r="B32" s="4"/>
      <c r="C32" s="4"/>
      <c r="D32" s="4"/>
      <c r="E32" s="4"/>
      <c r="F32" s="5"/>
      <c r="G32" s="5"/>
      <c r="H32" s="5"/>
      <c r="I32" s="5"/>
      <c r="J32" s="5"/>
      <c r="K32" s="5"/>
      <c r="L32" s="5"/>
      <c r="M32" s="5"/>
      <c r="N32" s="4"/>
      <c r="O32" s="4"/>
      <c r="P32" s="24">
        <v>21</v>
      </c>
      <c r="Q32" s="17" t="s">
        <v>28</v>
      </c>
      <c r="R32" s="17" t="s">
        <v>328</v>
      </c>
      <c r="S32" s="17" t="s">
        <v>627</v>
      </c>
      <c r="T32" s="17"/>
      <c r="U32" s="19"/>
      <c r="V32" s="17"/>
      <c r="W32" s="17">
        <v>94</v>
      </c>
      <c r="X32" s="17"/>
      <c r="Y32" s="17"/>
      <c r="Z32" s="17"/>
      <c r="AA32" s="17"/>
      <c r="AB32" s="17"/>
      <c r="AC32" s="20">
        <f t="shared" si="2"/>
        <v>94</v>
      </c>
    </row>
    <row r="33" spans="1:29" ht="13" x14ac:dyDescent="0.25">
      <c r="A33" s="4"/>
      <c r="B33" s="4"/>
      <c r="C33" s="4"/>
      <c r="D33" s="4"/>
      <c r="E33" s="4"/>
      <c r="F33" s="5"/>
      <c r="G33" s="5"/>
      <c r="H33" s="5"/>
      <c r="I33" s="5"/>
      <c r="J33" s="5"/>
      <c r="K33" s="5"/>
      <c r="L33" s="5"/>
      <c r="M33" s="5"/>
      <c r="N33" s="4"/>
      <c r="O33" s="4"/>
      <c r="P33" s="24">
        <v>22</v>
      </c>
      <c r="Q33" s="17" t="s">
        <v>127</v>
      </c>
      <c r="R33" s="17" t="s">
        <v>207</v>
      </c>
      <c r="S33" s="17" t="s">
        <v>373</v>
      </c>
      <c r="T33" s="17"/>
      <c r="U33" s="19"/>
      <c r="V33" s="17"/>
      <c r="W33" s="17">
        <v>87</v>
      </c>
      <c r="X33" s="17"/>
      <c r="Y33" s="17"/>
      <c r="Z33" s="17"/>
      <c r="AA33" s="17"/>
      <c r="AB33" s="17"/>
      <c r="AC33" s="20">
        <f t="shared" si="2"/>
        <v>87</v>
      </c>
    </row>
    <row r="34" spans="1:29" ht="13" x14ac:dyDescent="0.25">
      <c r="A34" s="4"/>
      <c r="B34" s="4"/>
      <c r="C34" s="4"/>
      <c r="D34" s="4"/>
      <c r="E34" s="4"/>
      <c r="F34" s="5"/>
      <c r="G34" s="5"/>
      <c r="H34" s="5"/>
      <c r="I34" s="5"/>
      <c r="J34" s="5"/>
      <c r="K34" s="5"/>
      <c r="L34" s="5"/>
      <c r="M34" s="5"/>
      <c r="N34" s="4"/>
      <c r="O34" s="4"/>
      <c r="P34" s="8"/>
      <c r="Q34" s="4"/>
      <c r="R34" s="4"/>
      <c r="S34" s="4"/>
      <c r="T34" s="4"/>
      <c r="U34" s="5"/>
      <c r="V34" s="4"/>
    </row>
    <row r="35" spans="1:29" ht="13" x14ac:dyDescent="0.25">
      <c r="A35" s="4"/>
      <c r="B35" s="4"/>
      <c r="C35" s="4"/>
      <c r="D35" s="4"/>
      <c r="E35" s="4"/>
      <c r="F35" s="5"/>
      <c r="G35" s="5"/>
      <c r="H35" s="5"/>
      <c r="I35" s="5"/>
      <c r="J35" s="5"/>
      <c r="K35" s="5"/>
      <c r="L35" s="5"/>
      <c r="M35" s="5"/>
      <c r="N35" s="4"/>
      <c r="O35" s="4"/>
      <c r="P35" s="8"/>
      <c r="Q35" s="4"/>
      <c r="R35" s="4"/>
      <c r="S35" s="4"/>
      <c r="T35" s="4"/>
      <c r="U35" s="5"/>
      <c r="V35" s="4"/>
    </row>
    <row r="36" spans="1:29" ht="13" x14ac:dyDescent="0.25">
      <c r="A36" s="4"/>
      <c r="B36" s="4"/>
      <c r="C36" s="4"/>
      <c r="D36" s="4"/>
      <c r="E36" s="4"/>
      <c r="F36" s="5"/>
      <c r="G36" s="5"/>
      <c r="H36" s="5"/>
      <c r="I36" s="5"/>
      <c r="J36" s="5"/>
      <c r="K36" s="5"/>
      <c r="L36" s="5"/>
      <c r="M36" s="5"/>
      <c r="N36" s="4"/>
      <c r="O36" s="4"/>
      <c r="P36" s="8"/>
      <c r="Q36" s="4"/>
      <c r="R36" s="4"/>
      <c r="S36" s="4"/>
      <c r="T36" s="4"/>
      <c r="U36" s="5"/>
      <c r="V36" s="4"/>
    </row>
    <row r="37" spans="1:29" ht="13" x14ac:dyDescent="0.25">
      <c r="A37" s="4"/>
      <c r="B37" s="4"/>
      <c r="C37" s="4"/>
      <c r="D37" s="4"/>
      <c r="E37" s="4"/>
      <c r="F37" s="5"/>
      <c r="G37" s="5"/>
      <c r="H37" s="5"/>
      <c r="I37" s="5"/>
      <c r="J37" s="5"/>
      <c r="K37" s="5"/>
      <c r="L37" s="5"/>
      <c r="M37" s="5"/>
      <c r="N37" s="4"/>
      <c r="O37" s="4"/>
      <c r="P37" s="8"/>
      <c r="Q37" s="4"/>
      <c r="R37" s="4"/>
      <c r="S37" s="4"/>
      <c r="T37" s="4"/>
      <c r="U37" s="5"/>
      <c r="V37" s="4"/>
    </row>
    <row r="38" spans="1:29" ht="13" x14ac:dyDescent="0.25">
      <c r="A38" s="4"/>
      <c r="B38" s="4"/>
      <c r="C38" s="4"/>
      <c r="D38" s="4"/>
      <c r="E38" s="4"/>
      <c r="F38" s="5"/>
      <c r="G38" s="5"/>
      <c r="H38" s="5"/>
      <c r="I38" s="5"/>
      <c r="J38" s="5"/>
      <c r="K38" s="5"/>
      <c r="L38" s="5"/>
      <c r="M38" s="5"/>
      <c r="N38" s="4"/>
      <c r="O38" s="4"/>
      <c r="P38" s="8"/>
      <c r="Q38" s="4"/>
      <c r="R38" s="4"/>
      <c r="S38" s="4"/>
      <c r="T38" s="4"/>
      <c r="U38" s="5"/>
      <c r="V38" s="4"/>
    </row>
    <row r="39" spans="1:29" ht="13" x14ac:dyDescent="0.25">
      <c r="A39" s="4"/>
      <c r="B39" s="4"/>
      <c r="C39" s="4"/>
      <c r="D39" s="4"/>
      <c r="E39" s="4"/>
      <c r="F39" s="5"/>
      <c r="G39" s="5"/>
      <c r="H39" s="5"/>
      <c r="I39" s="5"/>
      <c r="J39" s="5"/>
      <c r="K39" s="5"/>
      <c r="L39" s="5"/>
      <c r="M39" s="5"/>
      <c r="N39" s="4"/>
      <c r="O39" s="4"/>
      <c r="P39" s="8"/>
      <c r="Q39" s="4"/>
      <c r="R39" s="4"/>
      <c r="S39" s="4"/>
      <c r="T39" s="4"/>
      <c r="U39" s="5"/>
      <c r="V39" s="4"/>
    </row>
    <row r="40" spans="1:29" ht="13" x14ac:dyDescent="0.25">
      <c r="A40" s="4"/>
      <c r="B40" s="4"/>
      <c r="C40" s="4"/>
      <c r="D40" s="4"/>
      <c r="E40" s="4"/>
      <c r="F40" s="5"/>
      <c r="G40" s="5"/>
      <c r="H40" s="5"/>
      <c r="I40" s="5"/>
      <c r="J40" s="5"/>
      <c r="K40" s="5"/>
      <c r="L40" s="5"/>
      <c r="M40" s="5"/>
      <c r="N40" s="4"/>
      <c r="O40" s="4"/>
      <c r="P40" s="8"/>
      <c r="Q40" s="4"/>
      <c r="R40" s="4"/>
      <c r="S40" s="4"/>
      <c r="T40" s="4"/>
      <c r="U40" s="5"/>
      <c r="V40" s="4"/>
    </row>
    <row r="41" spans="1:29" ht="13" x14ac:dyDescent="0.25">
      <c r="A41" s="4"/>
      <c r="B41" s="4"/>
      <c r="C41" s="4"/>
      <c r="D41" s="4"/>
      <c r="E41" s="4"/>
      <c r="F41" s="5"/>
      <c r="G41" s="5"/>
      <c r="H41" s="5"/>
      <c r="I41" s="5"/>
      <c r="J41" s="5"/>
      <c r="K41" s="5"/>
      <c r="L41" s="5"/>
      <c r="M41" s="5"/>
      <c r="N41" s="4"/>
      <c r="O41" s="4"/>
      <c r="P41" s="8"/>
      <c r="Q41" s="4"/>
      <c r="R41" s="4"/>
      <c r="S41" s="4"/>
      <c r="T41" s="4"/>
      <c r="U41" s="5"/>
      <c r="V41" s="4"/>
    </row>
    <row r="42" spans="1:29" ht="13" x14ac:dyDescent="0.25">
      <c r="A42" s="4"/>
      <c r="B42" s="4"/>
      <c r="C42" s="4"/>
      <c r="D42" s="4"/>
      <c r="E42" s="4"/>
      <c r="F42" s="5"/>
      <c r="G42" s="5"/>
      <c r="H42" s="5"/>
      <c r="I42" s="5"/>
      <c r="J42" s="5"/>
      <c r="K42" s="5"/>
      <c r="L42" s="5"/>
      <c r="M42" s="5"/>
      <c r="N42" s="4"/>
      <c r="O42" s="4"/>
      <c r="P42" s="8"/>
      <c r="Q42" s="4"/>
      <c r="R42" s="4"/>
      <c r="S42" s="4"/>
      <c r="T42" s="4"/>
      <c r="U42" s="5"/>
      <c r="V42" s="4"/>
    </row>
    <row r="43" spans="1:29" ht="13" x14ac:dyDescent="0.25">
      <c r="A43" s="4"/>
      <c r="B43" s="4"/>
      <c r="C43" s="4"/>
      <c r="D43" s="4"/>
      <c r="E43" s="4"/>
      <c r="F43" s="5"/>
      <c r="G43" s="5"/>
      <c r="H43" s="5"/>
      <c r="I43" s="5"/>
      <c r="J43" s="5"/>
      <c r="K43" s="5"/>
      <c r="L43" s="5"/>
      <c r="M43" s="5"/>
      <c r="N43" s="4"/>
      <c r="O43" s="4"/>
      <c r="P43" s="8"/>
      <c r="Q43" s="4"/>
      <c r="R43" s="4"/>
      <c r="S43" s="4"/>
      <c r="T43" s="4"/>
      <c r="U43" s="5"/>
      <c r="V43" s="4"/>
    </row>
    <row r="44" spans="1:29" ht="13" x14ac:dyDescent="0.25">
      <c r="A44" s="4"/>
      <c r="B44" s="4"/>
      <c r="C44" s="4"/>
      <c r="D44" s="4"/>
      <c r="E44" s="4"/>
      <c r="F44" s="5"/>
      <c r="G44" s="5"/>
      <c r="H44" s="5"/>
      <c r="I44" s="5"/>
      <c r="J44" s="5"/>
      <c r="K44" s="5"/>
      <c r="L44" s="5"/>
      <c r="M44" s="5"/>
      <c r="N44" s="4"/>
      <c r="O44" s="4"/>
      <c r="P44" s="8"/>
      <c r="Q44" s="4"/>
      <c r="R44" s="4"/>
      <c r="S44" s="4"/>
      <c r="T44" s="4"/>
      <c r="U44" s="5"/>
      <c r="V44" s="4"/>
    </row>
    <row r="45" spans="1:29" ht="13" x14ac:dyDescent="0.25">
      <c r="A45" s="4"/>
      <c r="B45" s="4"/>
      <c r="C45" s="4"/>
      <c r="D45" s="4"/>
      <c r="E45" s="4"/>
      <c r="F45" s="5"/>
      <c r="G45" s="5"/>
      <c r="H45" s="5"/>
      <c r="I45" s="5"/>
      <c r="J45" s="5"/>
      <c r="K45" s="5"/>
      <c r="L45" s="5"/>
      <c r="M45" s="5"/>
      <c r="N45" s="4"/>
      <c r="O45" s="4"/>
      <c r="P45" s="8"/>
      <c r="Q45" s="4"/>
      <c r="R45" s="4"/>
      <c r="S45" s="4"/>
      <c r="T45" s="4"/>
      <c r="U45" s="5"/>
      <c r="V45" s="4"/>
    </row>
    <row r="46" spans="1:29" ht="13" x14ac:dyDescent="0.25">
      <c r="A46" s="4"/>
      <c r="B46" s="4"/>
      <c r="C46" s="4"/>
      <c r="D46" s="4"/>
      <c r="E46" s="4"/>
      <c r="F46" s="5"/>
      <c r="G46" s="5"/>
      <c r="H46" s="5"/>
      <c r="I46" s="5"/>
      <c r="J46" s="5"/>
      <c r="K46" s="5"/>
      <c r="L46" s="5"/>
      <c r="M46" s="5"/>
      <c r="N46" s="4"/>
      <c r="O46" s="4"/>
      <c r="P46" s="8"/>
      <c r="Q46" s="4"/>
      <c r="R46" s="4"/>
      <c r="S46" s="4"/>
      <c r="T46" s="4"/>
      <c r="U46" s="5"/>
      <c r="V46" s="4"/>
    </row>
    <row r="47" spans="1:29" ht="13" x14ac:dyDescent="0.25">
      <c r="A47" s="4"/>
      <c r="B47" s="4"/>
      <c r="C47" s="4"/>
      <c r="D47" s="4"/>
      <c r="E47" s="4"/>
      <c r="F47" s="5"/>
      <c r="G47" s="5"/>
      <c r="H47" s="5"/>
      <c r="I47" s="5"/>
      <c r="J47" s="5"/>
      <c r="K47" s="5"/>
      <c r="L47" s="5"/>
      <c r="M47" s="5"/>
      <c r="N47" s="4"/>
      <c r="O47" s="4"/>
      <c r="P47" s="8"/>
      <c r="Q47" s="4"/>
      <c r="R47" s="4"/>
      <c r="S47" s="4"/>
      <c r="T47" s="4"/>
      <c r="U47" s="5"/>
      <c r="V47" s="4"/>
    </row>
    <row r="48" spans="1:29" ht="13" x14ac:dyDescent="0.25">
      <c r="A48" s="4"/>
      <c r="B48" s="4"/>
      <c r="C48" s="4"/>
      <c r="D48" s="4"/>
      <c r="E48" s="4"/>
      <c r="F48" s="5"/>
      <c r="G48" s="5"/>
      <c r="H48" s="5"/>
      <c r="I48" s="5"/>
      <c r="J48" s="5"/>
      <c r="K48" s="5"/>
      <c r="L48" s="5"/>
      <c r="M48" s="5"/>
      <c r="N48" s="4"/>
      <c r="O48" s="4"/>
      <c r="P48" s="8"/>
      <c r="Q48" s="4"/>
      <c r="R48" s="4"/>
      <c r="S48" s="4"/>
      <c r="T48" s="4"/>
      <c r="U48" s="5"/>
      <c r="V48" s="4"/>
    </row>
    <row r="49" spans="1:22" ht="13" x14ac:dyDescent="0.25">
      <c r="A49" s="4"/>
      <c r="B49" s="4"/>
      <c r="C49" s="4"/>
      <c r="D49" s="4"/>
      <c r="E49" s="4"/>
      <c r="F49" s="5"/>
      <c r="G49" s="5"/>
      <c r="H49" s="5"/>
      <c r="I49" s="5"/>
      <c r="J49" s="5"/>
      <c r="K49" s="5"/>
      <c r="L49" s="5"/>
      <c r="M49" s="5"/>
      <c r="N49" s="4"/>
      <c r="O49" s="4"/>
      <c r="P49" s="8"/>
      <c r="Q49" s="4"/>
      <c r="R49" s="4"/>
      <c r="S49" s="4"/>
      <c r="T49" s="4"/>
      <c r="U49" s="5"/>
      <c r="V49" s="4"/>
    </row>
    <row r="50" spans="1:22" ht="13" x14ac:dyDescent="0.25">
      <c r="A50" s="4"/>
      <c r="B50" s="4"/>
      <c r="C50" s="4"/>
      <c r="D50" s="4"/>
      <c r="E50" s="4"/>
      <c r="F50" s="5"/>
      <c r="G50" s="5"/>
      <c r="H50" s="5"/>
      <c r="I50" s="5"/>
      <c r="J50" s="5"/>
      <c r="K50" s="5"/>
      <c r="L50" s="5"/>
      <c r="M50" s="5"/>
      <c r="N50" s="4"/>
      <c r="O50" s="4"/>
      <c r="P50" s="8"/>
      <c r="Q50" s="4"/>
      <c r="R50" s="4"/>
      <c r="S50" s="4"/>
      <c r="T50" s="4"/>
      <c r="U50" s="5"/>
      <c r="V50" s="4"/>
    </row>
    <row r="51" spans="1:22" ht="13" x14ac:dyDescent="0.25">
      <c r="A51" s="4"/>
      <c r="B51" s="4"/>
      <c r="C51" s="4"/>
      <c r="D51" s="4"/>
      <c r="E51" s="4"/>
      <c r="F51" s="5"/>
      <c r="G51" s="5"/>
      <c r="H51" s="5"/>
      <c r="I51" s="5"/>
      <c r="J51" s="5"/>
      <c r="K51" s="5"/>
      <c r="L51" s="5"/>
      <c r="M51" s="5"/>
      <c r="N51" s="4"/>
      <c r="O51" s="4"/>
      <c r="P51" s="8"/>
      <c r="Q51" s="4"/>
      <c r="R51" s="4"/>
      <c r="S51" s="4"/>
      <c r="T51" s="4"/>
      <c r="U51" s="5"/>
      <c r="V51" s="4"/>
    </row>
    <row r="52" spans="1:22" ht="13" x14ac:dyDescent="0.25">
      <c r="A52" s="4"/>
      <c r="B52" s="4"/>
      <c r="C52" s="4"/>
      <c r="D52" s="4"/>
      <c r="E52" s="4"/>
      <c r="F52" s="5"/>
      <c r="G52" s="5"/>
      <c r="H52" s="5"/>
      <c r="I52" s="5"/>
      <c r="J52" s="5"/>
      <c r="K52" s="5"/>
      <c r="L52" s="5"/>
      <c r="M52" s="5"/>
      <c r="N52" s="4"/>
      <c r="O52" s="4"/>
      <c r="P52" s="8"/>
      <c r="Q52" s="4"/>
      <c r="R52" s="4"/>
      <c r="S52" s="4"/>
      <c r="T52" s="4"/>
      <c r="U52" s="5"/>
      <c r="V52" s="4"/>
    </row>
    <row r="53" spans="1:22" ht="13" x14ac:dyDescent="0.25">
      <c r="A53" s="4"/>
      <c r="B53" s="4"/>
      <c r="C53" s="4"/>
      <c r="D53" s="4"/>
      <c r="E53" s="4"/>
      <c r="F53" s="5"/>
      <c r="G53" s="5"/>
      <c r="H53" s="5"/>
      <c r="I53" s="5"/>
      <c r="J53" s="5"/>
      <c r="K53" s="5"/>
      <c r="L53" s="5"/>
      <c r="M53" s="5"/>
      <c r="N53" s="4"/>
      <c r="O53" s="4"/>
      <c r="P53" s="8"/>
      <c r="Q53" s="4"/>
      <c r="R53" s="4"/>
      <c r="S53" s="4"/>
      <c r="T53" s="4"/>
      <c r="U53" s="5"/>
      <c r="V53" s="4"/>
    </row>
    <row r="54" spans="1:22" ht="13" x14ac:dyDescent="0.25">
      <c r="A54" s="4"/>
      <c r="B54" s="4"/>
      <c r="C54" s="4"/>
      <c r="D54" s="4"/>
      <c r="E54" s="4"/>
      <c r="F54" s="5"/>
      <c r="G54" s="5"/>
      <c r="H54" s="5"/>
      <c r="I54" s="5"/>
      <c r="J54" s="5"/>
      <c r="K54" s="5"/>
      <c r="L54" s="5"/>
      <c r="M54" s="5"/>
      <c r="N54" s="4"/>
      <c r="O54" s="4"/>
      <c r="P54" s="8"/>
      <c r="Q54" s="4"/>
      <c r="R54" s="4"/>
      <c r="S54" s="4"/>
      <c r="T54" s="4"/>
      <c r="U54" s="5"/>
      <c r="V54" s="4"/>
    </row>
    <row r="55" spans="1:22" ht="13" x14ac:dyDescent="0.25">
      <c r="A55" s="4"/>
      <c r="B55" s="4"/>
      <c r="C55" s="4"/>
      <c r="D55" s="4"/>
      <c r="E55" s="4"/>
      <c r="F55" s="5"/>
      <c r="G55" s="5"/>
      <c r="H55" s="5"/>
      <c r="I55" s="5"/>
      <c r="J55" s="5"/>
      <c r="K55" s="5"/>
      <c r="L55" s="5"/>
      <c r="M55" s="5"/>
      <c r="N55" s="4"/>
      <c r="O55" s="4"/>
      <c r="P55" s="8"/>
      <c r="Q55" s="4"/>
      <c r="R55" s="4"/>
      <c r="S55" s="4"/>
      <c r="T55" s="4"/>
      <c r="U55" s="5"/>
      <c r="V55" s="4"/>
    </row>
    <row r="56" spans="1:22" ht="13" x14ac:dyDescent="0.25">
      <c r="A56" s="4"/>
      <c r="B56" s="4"/>
      <c r="C56" s="4"/>
      <c r="D56" s="4"/>
      <c r="E56" s="4"/>
      <c r="F56" s="5"/>
      <c r="G56" s="5"/>
      <c r="H56" s="5"/>
      <c r="I56" s="5"/>
      <c r="J56" s="5"/>
      <c r="K56" s="5"/>
      <c r="L56" s="5"/>
      <c r="M56" s="5"/>
      <c r="N56" s="4"/>
      <c r="O56" s="4"/>
      <c r="P56" s="8"/>
      <c r="Q56" s="4"/>
      <c r="R56" s="4"/>
      <c r="S56" s="4"/>
      <c r="T56" s="4"/>
      <c r="U56" s="5"/>
      <c r="V56" s="4"/>
    </row>
    <row r="57" spans="1:22" ht="13" x14ac:dyDescent="0.25">
      <c r="A57" s="4"/>
      <c r="B57" s="4"/>
      <c r="C57" s="4"/>
      <c r="D57" s="4"/>
      <c r="E57" s="4"/>
      <c r="F57" s="5"/>
      <c r="G57" s="5"/>
      <c r="H57" s="5"/>
      <c r="I57" s="5"/>
      <c r="J57" s="5"/>
      <c r="K57" s="5"/>
      <c r="L57" s="5"/>
      <c r="M57" s="5"/>
      <c r="N57" s="4"/>
      <c r="O57" s="4"/>
      <c r="P57" s="8"/>
      <c r="Q57" s="4"/>
      <c r="R57" s="4"/>
      <c r="S57" s="4"/>
      <c r="T57" s="4"/>
      <c r="U57" s="5"/>
      <c r="V57" s="4"/>
    </row>
    <row r="58" spans="1:22" ht="13" x14ac:dyDescent="0.25">
      <c r="A58" s="4"/>
      <c r="B58" s="4"/>
      <c r="C58" s="4"/>
      <c r="D58" s="4"/>
      <c r="E58" s="4"/>
      <c r="F58" s="5"/>
      <c r="G58" s="5"/>
      <c r="H58" s="5"/>
      <c r="I58" s="5"/>
      <c r="J58" s="5"/>
      <c r="K58" s="5"/>
      <c r="L58" s="5"/>
      <c r="M58" s="5"/>
      <c r="N58" s="4"/>
      <c r="O58" s="4"/>
      <c r="P58" s="8"/>
      <c r="Q58" s="4"/>
      <c r="R58" s="4"/>
      <c r="S58" s="4"/>
      <c r="T58" s="4"/>
      <c r="U58" s="5"/>
      <c r="V58" s="4"/>
    </row>
    <row r="59" spans="1:22" ht="13" x14ac:dyDescent="0.25">
      <c r="A59" s="4"/>
      <c r="B59" s="4"/>
      <c r="C59" s="4"/>
      <c r="D59" s="4"/>
      <c r="E59" s="4"/>
      <c r="F59" s="5"/>
      <c r="G59" s="5"/>
      <c r="H59" s="5"/>
      <c r="I59" s="5"/>
      <c r="J59" s="5"/>
      <c r="K59" s="5"/>
      <c r="L59" s="5"/>
      <c r="M59" s="5"/>
      <c r="N59" s="4"/>
      <c r="O59" s="4"/>
      <c r="P59" s="8"/>
      <c r="Q59" s="4"/>
      <c r="R59" s="4"/>
      <c r="S59" s="4"/>
      <c r="T59" s="4"/>
      <c r="U59" s="5"/>
      <c r="V59" s="4"/>
    </row>
    <row r="60" spans="1:22" ht="13" x14ac:dyDescent="0.25">
      <c r="A60" s="4"/>
      <c r="B60" s="4"/>
      <c r="C60" s="4"/>
      <c r="D60" s="4"/>
      <c r="E60" s="4"/>
      <c r="F60" s="5"/>
      <c r="G60" s="5"/>
      <c r="H60" s="5"/>
      <c r="I60" s="5"/>
      <c r="J60" s="5"/>
      <c r="K60" s="5"/>
      <c r="L60" s="5"/>
      <c r="M60" s="5"/>
      <c r="N60" s="4"/>
      <c r="O60" s="4"/>
      <c r="P60" s="8"/>
      <c r="Q60" s="4"/>
      <c r="R60" s="4"/>
      <c r="S60" s="4"/>
      <c r="T60" s="4"/>
      <c r="U60" s="5"/>
      <c r="V60" s="4"/>
    </row>
    <row r="61" spans="1:22" ht="13" x14ac:dyDescent="0.25">
      <c r="A61" s="4"/>
      <c r="B61" s="4"/>
      <c r="C61" s="4"/>
      <c r="D61" s="4"/>
      <c r="E61" s="4"/>
      <c r="F61" s="5"/>
      <c r="G61" s="5"/>
      <c r="H61" s="5"/>
      <c r="I61" s="5"/>
      <c r="J61" s="5"/>
      <c r="K61" s="5"/>
      <c r="L61" s="5"/>
      <c r="M61" s="5"/>
      <c r="N61" s="4"/>
      <c r="O61" s="4"/>
      <c r="P61" s="8"/>
      <c r="Q61" s="4"/>
      <c r="R61" s="4"/>
      <c r="S61" s="4"/>
      <c r="T61" s="4"/>
      <c r="U61" s="5"/>
      <c r="V61" s="4"/>
    </row>
    <row r="62" spans="1:22" ht="13" x14ac:dyDescent="0.25">
      <c r="A62" s="4"/>
      <c r="B62" s="4"/>
      <c r="C62" s="4"/>
      <c r="D62" s="4"/>
      <c r="E62" s="4"/>
      <c r="F62" s="5"/>
      <c r="G62" s="5"/>
      <c r="H62" s="5"/>
      <c r="I62" s="5"/>
      <c r="J62" s="5"/>
      <c r="K62" s="5"/>
      <c r="L62" s="5"/>
      <c r="M62" s="5"/>
      <c r="N62" s="4"/>
      <c r="O62" s="4"/>
      <c r="P62" s="8"/>
      <c r="Q62" s="4"/>
      <c r="R62" s="4"/>
      <c r="S62" s="4"/>
      <c r="T62" s="4"/>
      <c r="U62" s="5"/>
      <c r="V62" s="4"/>
    </row>
    <row r="63" spans="1:22" ht="13" x14ac:dyDescent="0.25">
      <c r="A63" s="4"/>
      <c r="B63" s="4"/>
      <c r="C63" s="4"/>
      <c r="D63" s="4"/>
      <c r="E63" s="4"/>
      <c r="F63" s="5"/>
      <c r="G63" s="5"/>
      <c r="H63" s="5"/>
      <c r="I63" s="5"/>
      <c r="J63" s="5"/>
      <c r="K63" s="5"/>
      <c r="L63" s="5"/>
      <c r="M63" s="5"/>
      <c r="N63" s="4"/>
      <c r="O63" s="4"/>
      <c r="P63" s="8"/>
      <c r="Q63" s="4"/>
      <c r="R63" s="4"/>
      <c r="S63" s="4"/>
      <c r="T63" s="4"/>
      <c r="U63" s="5"/>
      <c r="V63" s="4"/>
    </row>
    <row r="64" spans="1:22" ht="13" x14ac:dyDescent="0.25">
      <c r="A64" s="4"/>
      <c r="B64" s="4"/>
      <c r="C64" s="4"/>
      <c r="D64" s="4"/>
      <c r="E64" s="4"/>
      <c r="F64" s="5"/>
      <c r="G64" s="5"/>
      <c r="H64" s="5"/>
      <c r="I64" s="5"/>
      <c r="J64" s="5"/>
      <c r="K64" s="5"/>
      <c r="L64" s="5"/>
      <c r="M64" s="5"/>
      <c r="N64" s="4"/>
      <c r="O64" s="4"/>
      <c r="P64" s="8"/>
      <c r="Q64" s="4"/>
      <c r="R64" s="4"/>
      <c r="S64" s="4"/>
      <c r="T64" s="4"/>
      <c r="U64" s="5"/>
      <c r="V64" s="4"/>
    </row>
    <row r="65" spans="1:22" ht="13" x14ac:dyDescent="0.25">
      <c r="A65" s="4"/>
      <c r="B65" s="4"/>
      <c r="C65" s="4"/>
      <c r="D65" s="4"/>
      <c r="E65" s="4"/>
      <c r="F65" s="5"/>
      <c r="G65" s="5"/>
      <c r="H65" s="5"/>
      <c r="I65" s="5"/>
      <c r="J65" s="5"/>
      <c r="K65" s="5"/>
      <c r="L65" s="5"/>
      <c r="M65" s="5"/>
      <c r="N65" s="4"/>
      <c r="O65" s="4"/>
      <c r="P65" s="8"/>
      <c r="Q65" s="4"/>
      <c r="R65" s="4"/>
      <c r="S65" s="4"/>
      <c r="T65" s="4"/>
      <c r="U65" s="5"/>
      <c r="V65" s="4"/>
    </row>
    <row r="66" spans="1:22" ht="13" x14ac:dyDescent="0.25">
      <c r="A66" s="4"/>
      <c r="B66" s="4"/>
      <c r="C66" s="4"/>
      <c r="D66" s="4"/>
      <c r="E66" s="4"/>
      <c r="F66" s="5"/>
      <c r="G66" s="5"/>
      <c r="H66" s="5"/>
      <c r="I66" s="5"/>
      <c r="J66" s="5"/>
      <c r="K66" s="5"/>
      <c r="L66" s="5"/>
      <c r="M66" s="5"/>
      <c r="N66" s="4"/>
      <c r="O66" s="4"/>
      <c r="P66" s="8"/>
      <c r="Q66" s="4"/>
      <c r="R66" s="4"/>
      <c r="S66" s="4"/>
      <c r="T66" s="4"/>
      <c r="U66" s="5"/>
      <c r="V66" s="4"/>
    </row>
    <row r="67" spans="1:22" ht="13" x14ac:dyDescent="0.25">
      <c r="A67" s="4"/>
      <c r="B67" s="4"/>
      <c r="C67" s="4"/>
      <c r="D67" s="4"/>
      <c r="E67" s="4"/>
      <c r="F67" s="5"/>
      <c r="G67" s="5"/>
      <c r="H67" s="5"/>
      <c r="I67" s="5"/>
      <c r="J67" s="5"/>
      <c r="K67" s="5"/>
      <c r="L67" s="5"/>
      <c r="M67" s="5"/>
      <c r="N67" s="4"/>
      <c r="O67" s="4"/>
      <c r="P67" s="8"/>
      <c r="Q67" s="4"/>
      <c r="R67" s="4"/>
      <c r="S67" s="4"/>
      <c r="T67" s="4"/>
      <c r="U67" s="5"/>
      <c r="V67" s="4"/>
    </row>
    <row r="68" spans="1:22" ht="13" x14ac:dyDescent="0.25">
      <c r="A68" s="4"/>
      <c r="B68" s="4"/>
      <c r="C68" s="4"/>
      <c r="D68" s="4"/>
      <c r="E68" s="4"/>
      <c r="F68" s="5"/>
      <c r="G68" s="5"/>
      <c r="H68" s="5"/>
      <c r="I68" s="5"/>
      <c r="J68" s="5"/>
      <c r="K68" s="5"/>
      <c r="L68" s="5"/>
      <c r="M68" s="5"/>
      <c r="N68" s="4"/>
      <c r="O68" s="4"/>
      <c r="P68" s="8"/>
      <c r="Q68" s="4"/>
      <c r="R68" s="4"/>
      <c r="S68" s="4"/>
      <c r="T68" s="4"/>
      <c r="U68" s="5"/>
      <c r="V68" s="4"/>
    </row>
    <row r="69" spans="1:22" ht="13" x14ac:dyDescent="0.25">
      <c r="A69" s="4"/>
      <c r="B69" s="4"/>
      <c r="C69" s="4"/>
      <c r="D69" s="4"/>
      <c r="E69" s="4"/>
      <c r="F69" s="5"/>
      <c r="G69" s="5"/>
      <c r="H69" s="5"/>
      <c r="I69" s="5"/>
      <c r="J69" s="5"/>
      <c r="K69" s="5"/>
      <c r="L69" s="5"/>
      <c r="M69" s="5"/>
      <c r="N69" s="4"/>
      <c r="O69" s="4"/>
      <c r="P69" s="8"/>
      <c r="Q69" s="4"/>
      <c r="R69" s="4"/>
      <c r="S69" s="4"/>
      <c r="T69" s="4"/>
      <c r="U69" s="5"/>
      <c r="V69" s="4"/>
    </row>
    <row r="70" spans="1:22" ht="13" x14ac:dyDescent="0.25">
      <c r="A70" s="4"/>
      <c r="B70" s="4"/>
      <c r="C70" s="4"/>
      <c r="D70" s="4"/>
      <c r="E70" s="4"/>
      <c r="F70" s="5"/>
      <c r="G70" s="5"/>
      <c r="H70" s="5"/>
      <c r="I70" s="5"/>
      <c r="J70" s="5"/>
      <c r="K70" s="5"/>
      <c r="L70" s="5"/>
      <c r="M70" s="5"/>
      <c r="N70" s="4"/>
      <c r="O70" s="4"/>
      <c r="P70" s="8"/>
      <c r="Q70" s="4"/>
      <c r="R70" s="4"/>
      <c r="S70" s="4"/>
      <c r="T70" s="4"/>
      <c r="U70" s="5"/>
      <c r="V70" s="4"/>
    </row>
    <row r="71" spans="1:22" ht="13" x14ac:dyDescent="0.25">
      <c r="A71" s="4"/>
      <c r="B71" s="4"/>
      <c r="C71" s="4"/>
      <c r="D71" s="4"/>
      <c r="E71" s="4"/>
      <c r="F71" s="5"/>
      <c r="G71" s="5"/>
      <c r="H71" s="5"/>
      <c r="I71" s="5"/>
      <c r="J71" s="5"/>
      <c r="K71" s="5"/>
      <c r="L71" s="5"/>
      <c r="M71" s="5"/>
      <c r="N71" s="4"/>
      <c r="O71" s="4"/>
      <c r="P71" s="8"/>
      <c r="Q71" s="4"/>
      <c r="R71" s="4"/>
      <c r="S71" s="4"/>
      <c r="T71" s="4"/>
      <c r="U71" s="5"/>
      <c r="V71" s="4"/>
    </row>
    <row r="72" spans="1:22" ht="13" x14ac:dyDescent="0.25">
      <c r="A72" s="4"/>
      <c r="B72" s="4"/>
      <c r="C72" s="4"/>
      <c r="D72" s="4"/>
      <c r="E72" s="4"/>
      <c r="F72" s="5"/>
      <c r="G72" s="5"/>
      <c r="H72" s="5"/>
      <c r="I72" s="5"/>
      <c r="J72" s="5"/>
      <c r="K72" s="5"/>
      <c r="L72" s="5"/>
      <c r="M72" s="5"/>
      <c r="N72" s="4"/>
      <c r="O72" s="4"/>
      <c r="P72" s="8"/>
      <c r="Q72" s="4"/>
      <c r="R72" s="4"/>
      <c r="S72" s="4"/>
      <c r="T72" s="4"/>
      <c r="U72" s="5"/>
      <c r="V72" s="4"/>
    </row>
    <row r="73" spans="1:22" ht="13" x14ac:dyDescent="0.25">
      <c r="A73" s="4"/>
      <c r="B73" s="4"/>
      <c r="C73" s="4"/>
      <c r="D73" s="4"/>
      <c r="E73" s="4"/>
      <c r="F73" s="5"/>
      <c r="G73" s="5"/>
      <c r="H73" s="5"/>
      <c r="I73" s="5"/>
      <c r="J73" s="5"/>
      <c r="K73" s="5"/>
      <c r="L73" s="5"/>
      <c r="M73" s="5"/>
      <c r="N73" s="4"/>
      <c r="O73" s="4"/>
      <c r="P73" s="8"/>
      <c r="Q73" s="4"/>
      <c r="R73" s="4"/>
      <c r="S73" s="4"/>
      <c r="T73" s="4"/>
      <c r="U73" s="5"/>
      <c r="V73" s="4"/>
    </row>
    <row r="74" spans="1:22" ht="13" x14ac:dyDescent="0.25">
      <c r="A74" s="4"/>
      <c r="B74" s="4"/>
      <c r="C74" s="4"/>
      <c r="D74" s="4"/>
      <c r="E74" s="4"/>
      <c r="F74" s="5"/>
      <c r="G74" s="5"/>
      <c r="H74" s="5"/>
      <c r="I74" s="5"/>
      <c r="J74" s="5"/>
      <c r="K74" s="5"/>
      <c r="L74" s="5"/>
      <c r="M74" s="5"/>
      <c r="N74" s="4"/>
      <c r="O74" s="4"/>
      <c r="P74" s="8"/>
      <c r="Q74" s="4"/>
      <c r="R74" s="4"/>
      <c r="S74" s="4"/>
      <c r="T74" s="4"/>
      <c r="U74" s="5"/>
      <c r="V74" s="4"/>
    </row>
    <row r="75" spans="1:22" ht="13" x14ac:dyDescent="0.25">
      <c r="A75" s="4"/>
      <c r="B75" s="4"/>
      <c r="C75" s="4"/>
      <c r="D75" s="4"/>
      <c r="E75" s="4"/>
      <c r="F75" s="5"/>
      <c r="G75" s="5"/>
      <c r="H75" s="5"/>
      <c r="I75" s="5"/>
      <c r="J75" s="5"/>
      <c r="K75" s="5"/>
      <c r="L75" s="5"/>
      <c r="M75" s="5"/>
      <c r="N75" s="4"/>
      <c r="O75" s="4"/>
      <c r="P75" s="8"/>
      <c r="Q75" s="4"/>
      <c r="R75" s="4"/>
      <c r="S75" s="4"/>
      <c r="T75" s="4"/>
      <c r="U75" s="5"/>
      <c r="V75" s="4"/>
    </row>
    <row r="76" spans="1:22" ht="13" x14ac:dyDescent="0.25">
      <c r="A76" s="4"/>
      <c r="B76" s="4"/>
      <c r="C76" s="4"/>
      <c r="D76" s="4"/>
      <c r="E76" s="4"/>
      <c r="F76" s="5"/>
      <c r="G76" s="5"/>
      <c r="H76" s="5"/>
      <c r="I76" s="5"/>
      <c r="J76" s="5"/>
      <c r="K76" s="5"/>
      <c r="L76" s="5"/>
      <c r="M76" s="5"/>
      <c r="N76" s="4"/>
      <c r="O76" s="4"/>
      <c r="P76" s="8"/>
      <c r="Q76" s="4"/>
      <c r="R76" s="4"/>
      <c r="S76" s="4"/>
      <c r="T76" s="4"/>
      <c r="U76" s="5"/>
      <c r="V76" s="4"/>
    </row>
    <row r="77" spans="1:22" ht="13" x14ac:dyDescent="0.25">
      <c r="A77" s="4"/>
      <c r="B77" s="4"/>
      <c r="C77" s="4"/>
      <c r="D77" s="4"/>
      <c r="E77" s="4"/>
      <c r="F77" s="5"/>
      <c r="G77" s="5"/>
      <c r="H77" s="5"/>
      <c r="I77" s="5"/>
      <c r="J77" s="5"/>
      <c r="K77" s="5"/>
      <c r="L77" s="5"/>
      <c r="M77" s="5"/>
      <c r="N77" s="4"/>
      <c r="O77" s="4"/>
      <c r="P77" s="8"/>
      <c r="Q77" s="4"/>
      <c r="R77" s="4"/>
      <c r="S77" s="4"/>
      <c r="T77" s="4"/>
      <c r="U77" s="5"/>
      <c r="V77" s="4"/>
    </row>
    <row r="78" spans="1:22" ht="13" x14ac:dyDescent="0.25">
      <c r="A78" s="4"/>
      <c r="B78" s="4"/>
      <c r="C78" s="4"/>
      <c r="D78" s="4"/>
      <c r="E78" s="4"/>
      <c r="F78" s="5"/>
      <c r="G78" s="5"/>
      <c r="H78" s="5"/>
      <c r="I78" s="5"/>
      <c r="J78" s="5"/>
      <c r="K78" s="5"/>
      <c r="L78" s="5"/>
      <c r="M78" s="5"/>
      <c r="N78" s="4"/>
      <c r="O78" s="4"/>
      <c r="P78" s="8"/>
      <c r="Q78" s="4"/>
      <c r="R78" s="4"/>
      <c r="S78" s="4"/>
      <c r="T78" s="4"/>
      <c r="U78" s="5"/>
      <c r="V78" s="4"/>
    </row>
    <row r="79" spans="1:22" ht="13" x14ac:dyDescent="0.25">
      <c r="A79" s="4"/>
      <c r="B79" s="4"/>
      <c r="C79" s="4"/>
      <c r="D79" s="4"/>
      <c r="E79" s="4"/>
      <c r="F79" s="5"/>
      <c r="G79" s="5"/>
      <c r="H79" s="5"/>
      <c r="I79" s="5"/>
      <c r="J79" s="5"/>
      <c r="K79" s="5"/>
      <c r="L79" s="5"/>
      <c r="M79" s="5"/>
      <c r="N79" s="4"/>
      <c r="O79" s="4"/>
      <c r="P79" s="8"/>
      <c r="Q79" s="4"/>
      <c r="R79" s="4"/>
      <c r="S79" s="4"/>
      <c r="T79" s="4"/>
      <c r="U79" s="5"/>
      <c r="V79" s="4"/>
    </row>
    <row r="80" spans="1:22" ht="13" x14ac:dyDescent="0.25">
      <c r="A80" s="4"/>
      <c r="B80" s="4"/>
      <c r="C80" s="4"/>
      <c r="D80" s="4"/>
      <c r="E80" s="4"/>
      <c r="F80" s="5"/>
      <c r="G80" s="5"/>
      <c r="H80" s="5"/>
      <c r="I80" s="5"/>
      <c r="J80" s="5"/>
      <c r="K80" s="5"/>
      <c r="L80" s="5"/>
      <c r="M80" s="5"/>
      <c r="N80" s="4"/>
      <c r="O80" s="4"/>
      <c r="P80" s="8"/>
      <c r="Q80" s="4"/>
      <c r="R80" s="4"/>
      <c r="S80" s="4"/>
      <c r="T80" s="4"/>
      <c r="U80" s="5"/>
      <c r="V80" s="4"/>
    </row>
    <row r="81" spans="1:22" ht="13" x14ac:dyDescent="0.25">
      <c r="A81" s="4"/>
      <c r="B81" s="4"/>
      <c r="C81" s="4"/>
      <c r="D81" s="4"/>
      <c r="E81" s="4"/>
      <c r="F81" s="5"/>
      <c r="G81" s="5"/>
      <c r="H81" s="5"/>
      <c r="I81" s="5"/>
      <c r="J81" s="5"/>
      <c r="K81" s="5"/>
      <c r="L81" s="5"/>
      <c r="M81" s="5"/>
      <c r="N81" s="4"/>
      <c r="O81" s="4"/>
      <c r="P81" s="8"/>
      <c r="Q81" s="4"/>
      <c r="R81" s="4"/>
      <c r="S81" s="4"/>
      <c r="T81" s="4"/>
      <c r="U81" s="5"/>
      <c r="V81" s="4"/>
    </row>
    <row r="82" spans="1:22" ht="13" x14ac:dyDescent="0.25">
      <c r="A82" s="4"/>
      <c r="B82" s="4"/>
      <c r="C82" s="4"/>
      <c r="D82" s="4"/>
      <c r="E82" s="4"/>
      <c r="F82" s="5"/>
      <c r="G82" s="5"/>
      <c r="H82" s="5"/>
      <c r="I82" s="5"/>
      <c r="J82" s="5"/>
      <c r="K82" s="5"/>
      <c r="L82" s="5"/>
      <c r="M82" s="5"/>
      <c r="N82" s="4"/>
      <c r="O82" s="4"/>
      <c r="P82" s="8"/>
      <c r="Q82" s="4"/>
      <c r="R82" s="4"/>
      <c r="S82" s="4"/>
      <c r="T82" s="4"/>
      <c r="U82" s="5"/>
      <c r="V82" s="4"/>
    </row>
    <row r="83" spans="1:22" ht="13" x14ac:dyDescent="0.25">
      <c r="A83" s="4"/>
      <c r="B83" s="4"/>
      <c r="C83" s="4"/>
      <c r="D83" s="4"/>
      <c r="E83" s="4"/>
      <c r="F83" s="5"/>
      <c r="G83" s="5"/>
      <c r="H83" s="5"/>
      <c r="I83" s="5"/>
      <c r="J83" s="5"/>
      <c r="K83" s="5"/>
      <c r="L83" s="5"/>
      <c r="M83" s="5"/>
      <c r="N83" s="4"/>
      <c r="O83" s="4"/>
      <c r="P83" s="8"/>
      <c r="Q83" s="4"/>
      <c r="R83" s="4"/>
      <c r="S83" s="4"/>
      <c r="T83" s="4"/>
      <c r="U83" s="5"/>
      <c r="V83" s="4"/>
    </row>
    <row r="84" spans="1:22" ht="13" x14ac:dyDescent="0.25">
      <c r="A84" s="4"/>
      <c r="B84" s="4"/>
      <c r="C84" s="4"/>
      <c r="D84" s="4"/>
      <c r="E84" s="4"/>
      <c r="F84" s="5"/>
      <c r="G84" s="5"/>
      <c r="H84" s="5"/>
      <c r="I84" s="5"/>
      <c r="J84" s="5"/>
      <c r="K84" s="5"/>
      <c r="L84" s="5"/>
      <c r="M84" s="5"/>
      <c r="N84" s="4"/>
      <c r="O84" s="4"/>
      <c r="P84" s="8"/>
      <c r="Q84" s="4"/>
      <c r="R84" s="4"/>
      <c r="S84" s="4"/>
      <c r="T84" s="4"/>
      <c r="U84" s="5"/>
      <c r="V84" s="4"/>
    </row>
    <row r="85" spans="1:22" ht="13" x14ac:dyDescent="0.25">
      <c r="A85" s="4"/>
      <c r="B85" s="4"/>
      <c r="C85" s="4"/>
      <c r="D85" s="4"/>
      <c r="E85" s="4"/>
      <c r="F85" s="5"/>
      <c r="G85" s="5"/>
      <c r="H85" s="5"/>
      <c r="I85" s="5"/>
      <c r="J85" s="5"/>
      <c r="K85" s="5"/>
      <c r="L85" s="5"/>
      <c r="M85" s="5"/>
      <c r="N85" s="4"/>
      <c r="O85" s="4"/>
      <c r="P85" s="8"/>
      <c r="Q85" s="4"/>
      <c r="R85" s="4"/>
      <c r="S85" s="4"/>
      <c r="T85" s="4"/>
      <c r="U85" s="5"/>
      <c r="V85" s="4"/>
    </row>
    <row r="86" spans="1:22" ht="13" x14ac:dyDescent="0.25">
      <c r="A86" s="4"/>
      <c r="B86" s="4"/>
      <c r="C86" s="4"/>
      <c r="D86" s="4"/>
      <c r="E86" s="4"/>
      <c r="F86" s="5"/>
      <c r="G86" s="5"/>
      <c r="H86" s="5"/>
      <c r="I86" s="5"/>
      <c r="J86" s="5"/>
      <c r="K86" s="5"/>
      <c r="L86" s="5"/>
      <c r="M86" s="5"/>
      <c r="N86" s="4"/>
      <c r="O86" s="4"/>
      <c r="P86" s="4"/>
      <c r="Q86" s="4"/>
      <c r="R86" s="4"/>
      <c r="S86" s="4"/>
      <c r="T86" s="4"/>
      <c r="U86" s="5"/>
      <c r="V86" s="4"/>
    </row>
    <row r="87" spans="1:22" ht="13" x14ac:dyDescent="0.25">
      <c r="A87" s="4"/>
      <c r="B87" s="4"/>
      <c r="C87" s="4"/>
      <c r="D87" s="4"/>
      <c r="E87" s="4"/>
      <c r="F87" s="5"/>
      <c r="G87" s="5"/>
      <c r="H87" s="5"/>
      <c r="I87" s="5"/>
      <c r="J87" s="5"/>
      <c r="K87" s="5"/>
      <c r="L87" s="5"/>
      <c r="M87" s="5"/>
      <c r="N87" s="4"/>
      <c r="O87" s="4"/>
      <c r="P87" s="4"/>
      <c r="Q87" s="4"/>
      <c r="R87" s="4"/>
      <c r="S87" s="4"/>
      <c r="T87" s="4"/>
      <c r="U87" s="5"/>
      <c r="V87" s="4"/>
    </row>
    <row r="88" spans="1:22" ht="13" x14ac:dyDescent="0.25">
      <c r="A88" s="4"/>
      <c r="B88" s="4"/>
      <c r="C88" s="4"/>
      <c r="D88" s="4"/>
      <c r="E88" s="4"/>
      <c r="F88" s="5"/>
      <c r="G88" s="5"/>
      <c r="H88" s="5"/>
      <c r="I88" s="5"/>
      <c r="J88" s="5"/>
      <c r="K88" s="5"/>
      <c r="L88" s="5"/>
      <c r="M88" s="5"/>
      <c r="N88" s="4"/>
      <c r="O88" s="4"/>
      <c r="P88" s="4"/>
      <c r="Q88" s="4"/>
      <c r="R88" s="4"/>
      <c r="S88" s="4"/>
      <c r="T88" s="4"/>
      <c r="U88" s="5"/>
      <c r="V88" s="4"/>
    </row>
    <row r="89" spans="1:22" ht="13" x14ac:dyDescent="0.25">
      <c r="A89" s="4"/>
      <c r="B89" s="4"/>
      <c r="C89" s="4"/>
      <c r="D89" s="4"/>
      <c r="E89" s="4"/>
      <c r="F89" s="5"/>
      <c r="G89" s="5"/>
      <c r="H89" s="5"/>
      <c r="I89" s="5"/>
      <c r="J89" s="5"/>
      <c r="K89" s="5"/>
      <c r="L89" s="5"/>
      <c r="M89" s="5"/>
      <c r="N89" s="4"/>
      <c r="O89" s="4"/>
      <c r="P89" s="4"/>
      <c r="Q89" s="4"/>
      <c r="R89" s="4"/>
      <c r="S89" s="4"/>
      <c r="T89" s="4"/>
      <c r="U89" s="5"/>
      <c r="V89" s="4"/>
    </row>
    <row r="90" spans="1:22" ht="15.75" customHeight="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</row>
    <row r="91" spans="1:22" ht="15.75" customHeigh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</row>
  </sheetData>
  <sortState xmlns:xlrd2="http://schemas.microsoft.com/office/spreadsheetml/2017/richdata2" ref="Q11:AC33">
    <sortCondition descending="1" ref="AC11:AC33"/>
  </sortState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7:AE90"/>
  <sheetViews>
    <sheetView topLeftCell="A4" zoomScale="120" zoomScaleNormal="120" workbookViewId="0">
      <selection activeCell="A7" sqref="A7"/>
    </sheetView>
  </sheetViews>
  <sheetFormatPr defaultColWidth="12.6328125" defaultRowHeight="15.75" customHeight="1" x14ac:dyDescent="0.25"/>
  <cols>
    <col min="1" max="1" width="19.81640625" customWidth="1"/>
    <col min="4" max="4" width="18.7265625" customWidth="1"/>
    <col min="5" max="5" width="0" hidden="1" customWidth="1"/>
    <col min="14" max="14" width="11.26953125" customWidth="1"/>
    <col min="15" max="15" width="3.08984375" customWidth="1"/>
    <col min="16" max="16" width="13.08984375" customWidth="1"/>
    <col min="17" max="17" width="15.90625" bestFit="1" customWidth="1"/>
    <col min="19" max="19" width="24" bestFit="1" customWidth="1"/>
    <col min="20" max="20" width="10" hidden="1" customWidth="1"/>
    <col min="21" max="28" width="0" hidden="1" customWidth="1"/>
  </cols>
  <sheetData>
    <row r="7" spans="1:31" ht="15.75" customHeight="1" x14ac:dyDescent="0.25">
      <c r="A7" s="3" t="s">
        <v>706</v>
      </c>
      <c r="B7" s="4"/>
      <c r="C7" s="4"/>
      <c r="D7" s="4"/>
      <c r="E7" s="4"/>
      <c r="F7" s="3" t="s">
        <v>694</v>
      </c>
      <c r="G7" s="4"/>
      <c r="H7" s="4"/>
      <c r="I7" s="4"/>
      <c r="J7" s="4"/>
      <c r="K7" s="4"/>
      <c r="L7" s="4"/>
      <c r="M7" s="4"/>
    </row>
    <row r="8" spans="1:31" ht="15.75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</row>
    <row r="9" spans="1:31" ht="15.75" customHeight="1" x14ac:dyDescent="0.25">
      <c r="A9" s="10" t="s">
        <v>340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</row>
    <row r="10" spans="1:31" ht="15.75" customHeight="1" x14ac:dyDescent="0.25">
      <c r="A10" s="7" t="s">
        <v>321</v>
      </c>
      <c r="B10" s="7" t="s">
        <v>322</v>
      </c>
      <c r="C10" s="7" t="s">
        <v>323</v>
      </c>
      <c r="D10" s="7" t="s">
        <v>0</v>
      </c>
      <c r="E10" s="7" t="s">
        <v>1</v>
      </c>
      <c r="F10" s="9" t="s">
        <v>324</v>
      </c>
      <c r="G10" s="9" t="s">
        <v>326</v>
      </c>
      <c r="H10" s="9" t="s">
        <v>472</v>
      </c>
      <c r="I10" s="9" t="s">
        <v>630</v>
      </c>
      <c r="J10" s="9" t="s">
        <v>682</v>
      </c>
      <c r="K10" s="9" t="s">
        <v>683</v>
      </c>
      <c r="L10" s="9" t="s">
        <v>693</v>
      </c>
      <c r="M10" s="9" t="s">
        <v>700</v>
      </c>
      <c r="N10" s="9" t="s">
        <v>349</v>
      </c>
    </row>
    <row r="11" spans="1:31" ht="15.75" customHeight="1" x14ac:dyDescent="0.25">
      <c r="A11" s="18">
        <v>1</v>
      </c>
      <c r="B11" s="44" t="s">
        <v>38</v>
      </c>
      <c r="C11" s="44" t="s">
        <v>39</v>
      </c>
      <c r="D11" s="44" t="s">
        <v>40</v>
      </c>
      <c r="E11" s="44" t="s">
        <v>26</v>
      </c>
      <c r="F11" s="44">
        <v>98</v>
      </c>
      <c r="G11" s="46">
        <v>100</v>
      </c>
      <c r="H11" s="46">
        <v>100</v>
      </c>
      <c r="I11" s="46">
        <v>100</v>
      </c>
      <c r="J11" s="46">
        <v>99</v>
      </c>
      <c r="K11" s="46">
        <v>100</v>
      </c>
      <c r="L11" s="46">
        <v>100</v>
      </c>
      <c r="M11" s="46">
        <v>100</v>
      </c>
      <c r="N11" s="25" cm="1">
        <f t="array" ref="N11">SUM(LARGE(F11:M11, {1,2,3,4,5}))</f>
        <v>500</v>
      </c>
    </row>
    <row r="12" spans="1:31" ht="15.75" customHeight="1" x14ac:dyDescent="0.25">
      <c r="A12" s="18">
        <f t="shared" ref="A12:A15" si="0">A11+1</f>
        <v>2</v>
      </c>
      <c r="B12" s="44" t="s">
        <v>327</v>
      </c>
      <c r="C12" s="44" t="s">
        <v>328</v>
      </c>
      <c r="D12" s="44" t="s">
        <v>329</v>
      </c>
      <c r="E12" s="44" t="s">
        <v>26</v>
      </c>
      <c r="F12" s="44">
        <v>95</v>
      </c>
      <c r="G12" s="46">
        <v>99</v>
      </c>
      <c r="H12" s="46">
        <v>99</v>
      </c>
      <c r="I12" s="46">
        <v>99</v>
      </c>
      <c r="J12" s="46">
        <v>97</v>
      </c>
      <c r="K12" s="46"/>
      <c r="L12" s="46"/>
      <c r="M12" s="46">
        <v>98</v>
      </c>
      <c r="N12" s="25" cm="1">
        <f t="array" ref="N12">SUM(LARGE(F12:M12, {1,2,3,4,5}))</f>
        <v>492</v>
      </c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</row>
    <row r="13" spans="1:31" ht="15.75" customHeight="1" x14ac:dyDescent="0.25">
      <c r="A13" s="18">
        <f t="shared" si="0"/>
        <v>3</v>
      </c>
      <c r="B13" s="44" t="s">
        <v>23</v>
      </c>
      <c r="C13" s="44" t="s">
        <v>24</v>
      </c>
      <c r="D13" s="44" t="s">
        <v>25</v>
      </c>
      <c r="E13" s="44" t="s">
        <v>26</v>
      </c>
      <c r="F13" s="44">
        <v>100</v>
      </c>
      <c r="G13" s="46"/>
      <c r="H13" s="46"/>
      <c r="I13" s="46"/>
      <c r="J13" s="46">
        <v>100</v>
      </c>
      <c r="K13" s="46"/>
      <c r="L13" s="46"/>
      <c r="M13" s="46"/>
      <c r="N13" s="25">
        <f>SUM(F13:L13)</f>
        <v>200</v>
      </c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</row>
    <row r="14" spans="1:31" ht="15.75" customHeight="1" x14ac:dyDescent="0.25">
      <c r="A14" s="18">
        <f t="shared" si="0"/>
        <v>4</v>
      </c>
      <c r="B14" s="47" t="s">
        <v>67</v>
      </c>
      <c r="C14" s="47" t="s">
        <v>68</v>
      </c>
      <c r="D14" s="47" t="s">
        <v>69</v>
      </c>
      <c r="E14" s="47" t="s">
        <v>26</v>
      </c>
      <c r="F14" s="47">
        <v>96</v>
      </c>
      <c r="G14" s="48"/>
      <c r="H14" s="48"/>
      <c r="I14" s="48"/>
      <c r="J14" s="48">
        <v>98</v>
      </c>
      <c r="K14" s="48"/>
      <c r="L14" s="48"/>
      <c r="M14" s="48"/>
      <c r="N14" s="25">
        <f>SUM(F14:L14)</f>
        <v>194</v>
      </c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</row>
    <row r="15" spans="1:31" ht="15.75" customHeight="1" x14ac:dyDescent="0.25">
      <c r="A15" s="18">
        <f t="shared" si="0"/>
        <v>5</v>
      </c>
      <c r="B15" s="47" t="s">
        <v>30</v>
      </c>
      <c r="C15" s="47" t="s">
        <v>7</v>
      </c>
      <c r="D15" s="47" t="s">
        <v>31</v>
      </c>
      <c r="E15" s="47" t="s">
        <v>26</v>
      </c>
      <c r="F15" s="47">
        <v>99</v>
      </c>
      <c r="G15" s="48"/>
      <c r="H15" s="48"/>
      <c r="I15" s="48"/>
      <c r="J15" s="48"/>
      <c r="K15" s="48"/>
      <c r="L15" s="48"/>
      <c r="M15" s="48"/>
      <c r="N15" s="25">
        <f>SUM(F15:L15)</f>
        <v>99</v>
      </c>
      <c r="O15" s="4"/>
      <c r="P15" s="4"/>
      <c r="Q15" s="4"/>
      <c r="R15" s="4"/>
      <c r="S15" s="4"/>
      <c r="T15" s="4"/>
      <c r="U15" s="4"/>
      <c r="V15" s="4"/>
      <c r="W15" s="28"/>
      <c r="X15" s="28"/>
      <c r="Y15" s="28"/>
      <c r="Z15" s="28"/>
      <c r="AA15" s="28"/>
      <c r="AB15" s="4"/>
      <c r="AC15" s="4"/>
      <c r="AD15" s="29"/>
      <c r="AE15" s="4"/>
    </row>
    <row r="16" spans="1:31" ht="15.75" customHeight="1" x14ac:dyDescent="0.25">
      <c r="A16" s="18">
        <v>6</v>
      </c>
      <c r="B16" s="47" t="s">
        <v>48</v>
      </c>
      <c r="C16" s="47" t="s">
        <v>49</v>
      </c>
      <c r="D16" s="47" t="s">
        <v>50</v>
      </c>
      <c r="E16" s="47" t="s">
        <v>26</v>
      </c>
      <c r="F16" s="47">
        <v>97</v>
      </c>
      <c r="G16" s="48"/>
      <c r="H16" s="48"/>
      <c r="I16" s="48"/>
      <c r="J16" s="48"/>
      <c r="K16" s="48"/>
      <c r="L16" s="48"/>
      <c r="M16" s="48"/>
      <c r="N16" s="25">
        <f>SUM(F16:L16)</f>
        <v>97</v>
      </c>
      <c r="O16" s="4"/>
      <c r="P16" s="4"/>
      <c r="Q16" s="4"/>
      <c r="R16" s="4"/>
      <c r="S16" s="4"/>
      <c r="T16" s="4"/>
      <c r="U16" s="4"/>
      <c r="V16" s="4"/>
      <c r="W16" s="28"/>
      <c r="X16" s="28"/>
      <c r="Y16" s="28"/>
      <c r="Z16" s="28"/>
      <c r="AA16" s="28"/>
      <c r="AB16" s="4"/>
      <c r="AC16" s="4"/>
      <c r="AD16" s="29"/>
      <c r="AE16" s="4"/>
    </row>
    <row r="17" spans="1:31" ht="15.75" customHeight="1" x14ac:dyDescent="0.25">
      <c r="A17" s="18">
        <v>7</v>
      </c>
      <c r="B17" s="47" t="s">
        <v>701</v>
      </c>
      <c r="C17" s="47" t="s">
        <v>702</v>
      </c>
      <c r="D17" s="47" t="s">
        <v>703</v>
      </c>
      <c r="E17" s="47"/>
      <c r="F17" s="47"/>
      <c r="G17" s="48"/>
      <c r="H17" s="48"/>
      <c r="I17" s="48"/>
      <c r="J17" s="48"/>
      <c r="K17" s="48"/>
      <c r="L17" s="48"/>
      <c r="M17" s="48">
        <v>99</v>
      </c>
      <c r="N17" s="25"/>
      <c r="O17" s="4"/>
      <c r="P17" s="4"/>
      <c r="Q17" s="4"/>
      <c r="R17" s="4"/>
      <c r="S17" s="4"/>
      <c r="T17" s="4"/>
      <c r="U17" s="4"/>
      <c r="V17" s="4"/>
      <c r="W17" s="28"/>
      <c r="X17" s="28"/>
      <c r="Y17" s="28"/>
      <c r="Z17" s="28"/>
      <c r="AA17" s="28"/>
      <c r="AB17" s="4"/>
      <c r="AC17" s="4"/>
      <c r="AD17" s="29"/>
      <c r="AE17" s="4"/>
    </row>
    <row r="18" spans="1:31" ht="15.75" customHeight="1" x14ac:dyDescent="0.25">
      <c r="A18" s="6"/>
      <c r="B18" s="4"/>
      <c r="C18" s="4"/>
      <c r="D18" s="4"/>
      <c r="E18" s="4"/>
      <c r="F18" s="5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</row>
    <row r="19" spans="1:31" ht="15.75" customHeight="1" x14ac:dyDescent="0.25">
      <c r="A19" s="10" t="s">
        <v>341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</row>
    <row r="20" spans="1:31" ht="15.75" customHeight="1" x14ac:dyDescent="0.25">
      <c r="A20" s="7" t="s">
        <v>321</v>
      </c>
      <c r="B20" s="7" t="s">
        <v>322</v>
      </c>
      <c r="C20" s="7" t="s">
        <v>323</v>
      </c>
      <c r="D20" s="7" t="s">
        <v>0</v>
      </c>
      <c r="E20" s="7" t="s">
        <v>1</v>
      </c>
      <c r="F20" s="9" t="s">
        <v>324</v>
      </c>
      <c r="G20" s="9" t="s">
        <v>326</v>
      </c>
      <c r="H20" s="9" t="s">
        <v>472</v>
      </c>
      <c r="I20" s="9" t="s">
        <v>630</v>
      </c>
      <c r="J20" s="9" t="s">
        <v>682</v>
      </c>
      <c r="K20" s="9" t="s">
        <v>683</v>
      </c>
      <c r="L20" s="9" t="s">
        <v>693</v>
      </c>
      <c r="M20" s="9" t="s">
        <v>700</v>
      </c>
      <c r="N20" s="9" t="s">
        <v>349</v>
      </c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</row>
    <row r="21" spans="1:31" ht="15.75" customHeight="1" x14ac:dyDescent="0.25">
      <c r="A21" s="27">
        <v>1</v>
      </c>
      <c r="B21" s="44" t="s">
        <v>16</v>
      </c>
      <c r="C21" s="44" t="s">
        <v>17</v>
      </c>
      <c r="D21" s="44" t="s">
        <v>4</v>
      </c>
      <c r="E21" s="44" t="s">
        <v>5</v>
      </c>
      <c r="F21" s="44">
        <v>95</v>
      </c>
      <c r="G21" s="46">
        <v>97</v>
      </c>
      <c r="H21" s="46">
        <v>100</v>
      </c>
      <c r="I21" s="46">
        <v>99</v>
      </c>
      <c r="J21" s="46">
        <v>99</v>
      </c>
      <c r="K21" s="46">
        <v>99</v>
      </c>
      <c r="L21" s="46">
        <v>100</v>
      </c>
      <c r="M21" s="46">
        <v>100</v>
      </c>
      <c r="N21" s="25" cm="1">
        <f t="array" ref="N21">SUM(LARGE(F21:M21, {1,2,3,4,5}))</f>
        <v>498</v>
      </c>
      <c r="O21" s="4"/>
      <c r="P21" s="4"/>
      <c r="Q21" s="4"/>
      <c r="R21" s="4"/>
      <c r="S21" s="4"/>
      <c r="T21" s="4"/>
      <c r="U21" s="4"/>
      <c r="V21" s="4"/>
      <c r="W21" s="28"/>
      <c r="X21" s="28"/>
      <c r="Y21" s="28"/>
      <c r="Z21" s="28"/>
      <c r="AA21" s="28"/>
      <c r="AB21" s="4"/>
      <c r="AC21" s="4"/>
      <c r="AD21" s="29"/>
      <c r="AE21" s="4"/>
    </row>
    <row r="22" spans="1:31" ht="15.75" customHeight="1" x14ac:dyDescent="0.25">
      <c r="A22" s="27">
        <f t="shared" ref="A22:A42" si="1">A21+1</f>
        <v>2</v>
      </c>
      <c r="B22" s="44" t="s">
        <v>11</v>
      </c>
      <c r="C22" s="44" t="s">
        <v>12</v>
      </c>
      <c r="D22" s="44" t="s">
        <v>4</v>
      </c>
      <c r="E22" s="44" t="s">
        <v>5</v>
      </c>
      <c r="F22" s="44">
        <v>97</v>
      </c>
      <c r="G22" s="46">
        <v>99</v>
      </c>
      <c r="H22" s="46"/>
      <c r="I22" s="46">
        <v>98</v>
      </c>
      <c r="J22" s="46">
        <v>97</v>
      </c>
      <c r="K22" s="46">
        <v>100</v>
      </c>
      <c r="L22" s="46">
        <v>99</v>
      </c>
      <c r="M22" s="46">
        <v>97</v>
      </c>
      <c r="N22" s="25" cm="1">
        <f t="array" ref="N22">SUM(LARGE(F22:M22, {1,2,3,4,5}))</f>
        <v>493</v>
      </c>
      <c r="O22" s="4"/>
      <c r="P22" s="4"/>
      <c r="Q22" s="4"/>
      <c r="R22" s="4"/>
      <c r="S22" s="4"/>
      <c r="T22" s="4"/>
      <c r="U22" s="4"/>
      <c r="V22" s="4"/>
      <c r="W22" s="28"/>
      <c r="X22" s="28"/>
      <c r="Y22" s="28"/>
      <c r="Z22" s="28"/>
      <c r="AA22" s="28"/>
      <c r="AB22" s="4"/>
      <c r="AC22" s="4"/>
      <c r="AD22" s="29"/>
      <c r="AE22" s="4"/>
    </row>
    <row r="23" spans="1:31" ht="15.75" customHeight="1" x14ac:dyDescent="0.25">
      <c r="A23" s="27">
        <f t="shared" si="1"/>
        <v>3</v>
      </c>
      <c r="B23" s="44" t="s">
        <v>13</v>
      </c>
      <c r="C23" s="44" t="s">
        <v>14</v>
      </c>
      <c r="D23" s="44" t="s">
        <v>15</v>
      </c>
      <c r="E23" s="44" t="s">
        <v>5</v>
      </c>
      <c r="F23" s="44">
        <v>96</v>
      </c>
      <c r="G23" s="46">
        <v>98</v>
      </c>
      <c r="H23" s="46">
        <v>98</v>
      </c>
      <c r="I23" s="46">
        <v>97</v>
      </c>
      <c r="J23" s="46">
        <v>98</v>
      </c>
      <c r="K23" s="46">
        <v>98</v>
      </c>
      <c r="L23" s="46">
        <v>98</v>
      </c>
      <c r="M23" s="46">
        <v>98</v>
      </c>
      <c r="N23" s="25" cm="1">
        <f t="array" ref="N23">SUM(LARGE(F23:M23, {1,2,3,4,5}))</f>
        <v>490</v>
      </c>
      <c r="O23" s="4"/>
      <c r="P23" s="4"/>
      <c r="Q23" s="4"/>
      <c r="R23" s="4"/>
      <c r="S23" s="4"/>
      <c r="T23" s="4"/>
      <c r="U23" s="4"/>
      <c r="V23" s="4"/>
      <c r="W23" s="28"/>
      <c r="X23" s="28"/>
      <c r="Y23" s="28"/>
      <c r="Z23" s="28"/>
      <c r="AA23" s="28"/>
      <c r="AB23" s="4"/>
      <c r="AC23" s="4"/>
      <c r="AD23" s="29"/>
      <c r="AE23" s="4"/>
    </row>
    <row r="24" spans="1:31" ht="15.75" customHeight="1" x14ac:dyDescent="0.25">
      <c r="A24" s="27">
        <f t="shared" si="1"/>
        <v>4</v>
      </c>
      <c r="B24" s="47" t="s">
        <v>36</v>
      </c>
      <c r="C24" s="47" t="s">
        <v>37</v>
      </c>
      <c r="D24" s="47" t="str">
        <f>"Inspire Racing Adaston Henrys Ark"</f>
        <v>Inspire Racing Adaston Henrys Ark</v>
      </c>
      <c r="E24" s="47" t="s">
        <v>5</v>
      </c>
      <c r="F24" s="47">
        <v>90</v>
      </c>
      <c r="G24" s="48">
        <v>95</v>
      </c>
      <c r="H24" s="48">
        <v>97</v>
      </c>
      <c r="I24" s="48">
        <v>90</v>
      </c>
      <c r="J24" s="48">
        <v>92</v>
      </c>
      <c r="K24" s="48">
        <v>97</v>
      </c>
      <c r="L24" s="48">
        <v>95</v>
      </c>
      <c r="M24" s="48">
        <v>92</v>
      </c>
      <c r="N24" s="25" cm="1">
        <f t="array" ref="N24">SUM(LARGE(F24:M24, {1,2,3,4,5}))</f>
        <v>476</v>
      </c>
      <c r="O24" s="4"/>
      <c r="P24" s="4"/>
      <c r="Q24" s="4"/>
      <c r="R24" s="4"/>
      <c r="S24" s="4"/>
      <c r="T24" s="4"/>
      <c r="U24" s="4"/>
      <c r="V24" s="4"/>
      <c r="W24" s="28"/>
      <c r="X24" s="28"/>
      <c r="Y24" s="28"/>
      <c r="Z24" s="28"/>
      <c r="AA24" s="28"/>
      <c r="AB24" s="4"/>
      <c r="AC24" s="4"/>
      <c r="AD24" s="29"/>
      <c r="AE24" s="4"/>
    </row>
    <row r="25" spans="1:31" ht="13" x14ac:dyDescent="0.25">
      <c r="A25" s="27">
        <f t="shared" si="1"/>
        <v>5</v>
      </c>
      <c r="B25" s="47" t="s">
        <v>18</v>
      </c>
      <c r="C25" s="47" t="s">
        <v>19</v>
      </c>
      <c r="D25" s="47" t="s">
        <v>4</v>
      </c>
      <c r="E25" s="47" t="s">
        <v>5</v>
      </c>
      <c r="F25" s="47">
        <v>94</v>
      </c>
      <c r="G25" s="48">
        <v>96</v>
      </c>
      <c r="H25" s="48"/>
      <c r="I25" s="48">
        <v>94</v>
      </c>
      <c r="J25" s="48">
        <v>95</v>
      </c>
      <c r="K25" s="48"/>
      <c r="L25" s="48">
        <v>96</v>
      </c>
      <c r="M25" s="48">
        <v>93</v>
      </c>
      <c r="N25" s="25" cm="1">
        <f t="array" ref="N25">SUM(LARGE(F25:M25, {1,2,3,4,5}))</f>
        <v>475</v>
      </c>
      <c r="O25" s="4"/>
      <c r="P25" s="4"/>
      <c r="Q25" s="4"/>
      <c r="R25" s="4"/>
      <c r="S25" s="4"/>
      <c r="T25" s="4"/>
      <c r="U25" s="4"/>
      <c r="V25" s="4"/>
      <c r="W25" s="28"/>
      <c r="X25" s="28"/>
      <c r="Y25" s="28"/>
      <c r="Z25" s="28"/>
      <c r="AA25" s="28"/>
      <c r="AB25" s="4"/>
      <c r="AC25" s="4"/>
      <c r="AD25" s="29"/>
      <c r="AE25" s="4"/>
    </row>
    <row r="26" spans="1:31" ht="13" x14ac:dyDescent="0.25">
      <c r="A26" s="27">
        <f t="shared" si="1"/>
        <v>6</v>
      </c>
      <c r="B26" s="47" t="s">
        <v>32</v>
      </c>
      <c r="C26" s="47" t="s">
        <v>33</v>
      </c>
      <c r="D26" s="47" t="s">
        <v>4</v>
      </c>
      <c r="E26" s="47" t="s">
        <v>5</v>
      </c>
      <c r="F26" s="47">
        <v>92</v>
      </c>
      <c r="G26" s="48">
        <v>94</v>
      </c>
      <c r="H26" s="48"/>
      <c r="I26" s="48">
        <v>96</v>
      </c>
      <c r="J26" s="48">
        <v>85</v>
      </c>
      <c r="K26" s="48"/>
      <c r="L26" s="48">
        <v>97</v>
      </c>
      <c r="M26" s="48">
        <v>95</v>
      </c>
      <c r="N26" s="25" cm="1">
        <f t="array" ref="N26">SUM(LARGE(F26:M26, {1,2,3,4,5}))</f>
        <v>474</v>
      </c>
      <c r="O26" s="4"/>
      <c r="P26" s="4"/>
      <c r="Q26" s="4"/>
      <c r="R26" s="4"/>
      <c r="S26" s="4"/>
      <c r="T26" s="4"/>
      <c r="U26" s="4"/>
      <c r="V26" s="4"/>
      <c r="W26" s="28"/>
      <c r="X26" s="28"/>
      <c r="Y26" s="28"/>
      <c r="Z26" s="28"/>
      <c r="AA26" s="28"/>
      <c r="AB26" s="4"/>
      <c r="AC26" s="4"/>
      <c r="AD26" s="29"/>
      <c r="AE26" s="4"/>
    </row>
    <row r="27" spans="1:31" ht="13" x14ac:dyDescent="0.25">
      <c r="A27" s="27">
        <f t="shared" si="1"/>
        <v>7</v>
      </c>
      <c r="B27" s="47" t="s">
        <v>34</v>
      </c>
      <c r="C27" s="47" t="s">
        <v>35</v>
      </c>
      <c r="D27" s="47" t="s">
        <v>4</v>
      </c>
      <c r="E27" s="47" t="s">
        <v>5</v>
      </c>
      <c r="F27" s="47">
        <v>91</v>
      </c>
      <c r="G27" s="48">
        <v>90</v>
      </c>
      <c r="H27" s="48">
        <v>92</v>
      </c>
      <c r="I27" s="48"/>
      <c r="J27" s="48">
        <v>94</v>
      </c>
      <c r="K27" s="48">
        <v>95</v>
      </c>
      <c r="L27" s="48">
        <v>94</v>
      </c>
      <c r="M27" s="48">
        <v>91</v>
      </c>
      <c r="N27" s="25" cm="1">
        <f t="array" ref="N27">SUM(LARGE(F27:M27, {1,2,3,4,5}))</f>
        <v>466</v>
      </c>
      <c r="O27" s="4"/>
      <c r="P27" s="4"/>
      <c r="Q27" s="4"/>
      <c r="R27" s="4"/>
      <c r="S27" s="4"/>
      <c r="T27" s="4"/>
      <c r="U27" s="4"/>
      <c r="V27" s="4"/>
      <c r="W27" s="28"/>
      <c r="X27" s="28"/>
      <c r="Y27" s="28"/>
      <c r="Z27" s="28"/>
      <c r="AA27" s="28"/>
      <c r="AB27" s="4"/>
      <c r="AC27" s="4"/>
      <c r="AD27" s="29"/>
      <c r="AE27" s="4"/>
    </row>
    <row r="28" spans="1:31" ht="13" x14ac:dyDescent="0.25">
      <c r="A28" s="27">
        <f t="shared" si="1"/>
        <v>8</v>
      </c>
      <c r="B28" s="47" t="s">
        <v>8</v>
      </c>
      <c r="C28" s="47" t="s">
        <v>55</v>
      </c>
      <c r="D28" s="47" t="s">
        <v>15</v>
      </c>
      <c r="E28" s="47" t="s">
        <v>5</v>
      </c>
      <c r="F28" s="47">
        <v>87</v>
      </c>
      <c r="G28" s="48"/>
      <c r="H28" s="48">
        <v>94</v>
      </c>
      <c r="I28" s="48">
        <v>89</v>
      </c>
      <c r="J28" s="48">
        <v>90</v>
      </c>
      <c r="K28" s="48">
        <v>94</v>
      </c>
      <c r="L28" s="48">
        <v>93</v>
      </c>
      <c r="M28" s="48"/>
      <c r="N28" s="25" cm="1">
        <f t="array" ref="N28">SUM(LARGE(F28:M28, {1,2,3,4,5}))</f>
        <v>460</v>
      </c>
      <c r="O28" s="4"/>
      <c r="P28" s="4"/>
      <c r="Q28" s="4"/>
      <c r="R28" s="4"/>
      <c r="S28" s="4"/>
      <c r="T28" s="4"/>
      <c r="U28" s="4"/>
      <c r="V28" s="4"/>
      <c r="W28" s="28"/>
      <c r="X28" s="28"/>
      <c r="Y28" s="28"/>
      <c r="Z28" s="28"/>
      <c r="AA28" s="28"/>
      <c r="AB28" s="4"/>
      <c r="AC28" s="4"/>
      <c r="AD28" s="29"/>
      <c r="AE28" s="4"/>
    </row>
    <row r="29" spans="1:31" ht="13" x14ac:dyDescent="0.25">
      <c r="A29" s="27">
        <f t="shared" si="1"/>
        <v>9</v>
      </c>
      <c r="B29" s="47" t="s">
        <v>75</v>
      </c>
      <c r="C29" s="47" t="s">
        <v>76</v>
      </c>
      <c r="D29" s="47" t="s">
        <v>77</v>
      </c>
      <c r="E29" s="47" t="s">
        <v>5</v>
      </c>
      <c r="F29" s="47">
        <v>85</v>
      </c>
      <c r="G29" s="48">
        <v>85</v>
      </c>
      <c r="H29" s="48">
        <v>90</v>
      </c>
      <c r="I29" s="48">
        <v>87</v>
      </c>
      <c r="J29" s="48">
        <v>86</v>
      </c>
      <c r="K29" s="48">
        <v>91</v>
      </c>
      <c r="L29" s="48"/>
      <c r="M29" s="48"/>
      <c r="N29" s="25" cm="1">
        <f t="array" ref="N29">SUM(LARGE(F29:M29, {1,2,3,4,5}))</f>
        <v>439</v>
      </c>
      <c r="O29" s="4"/>
      <c r="P29" s="4"/>
      <c r="Q29" s="4"/>
      <c r="R29" s="4"/>
      <c r="S29" s="4"/>
      <c r="T29" s="4"/>
      <c r="U29" s="4"/>
      <c r="V29" s="4"/>
      <c r="W29" s="28"/>
      <c r="X29" s="28"/>
      <c r="Y29" s="28"/>
      <c r="Z29" s="28"/>
      <c r="AA29" s="28"/>
      <c r="AB29" s="4"/>
      <c r="AC29" s="4"/>
      <c r="AD29" s="29"/>
      <c r="AE29" s="4"/>
    </row>
    <row r="30" spans="1:31" ht="13" x14ac:dyDescent="0.25">
      <c r="A30" s="27">
        <f t="shared" si="1"/>
        <v>10</v>
      </c>
      <c r="B30" s="47" t="s">
        <v>2</v>
      </c>
      <c r="C30" s="47" t="s">
        <v>3</v>
      </c>
      <c r="D30" s="47" t="s">
        <v>4</v>
      </c>
      <c r="E30" s="47" t="s">
        <v>5</v>
      </c>
      <c r="F30" s="47">
        <v>100</v>
      </c>
      <c r="G30" s="48">
        <v>100</v>
      </c>
      <c r="H30" s="48"/>
      <c r="I30" s="48">
        <v>100</v>
      </c>
      <c r="J30" s="48">
        <v>100</v>
      </c>
      <c r="K30" s="48"/>
      <c r="L30" s="48"/>
      <c r="M30" s="48"/>
      <c r="N30" s="25">
        <f t="shared" ref="N30:N44" si="2">SUM(F30:K30)</f>
        <v>400</v>
      </c>
      <c r="O30" s="4"/>
      <c r="P30" s="4"/>
      <c r="Q30" s="4"/>
      <c r="R30" s="4"/>
      <c r="S30" s="4"/>
      <c r="T30" s="4"/>
      <c r="U30" s="4"/>
      <c r="V30" s="4"/>
      <c r="W30" s="28"/>
      <c r="X30" s="28"/>
      <c r="Y30" s="28"/>
      <c r="Z30" s="28"/>
      <c r="AA30" s="28"/>
      <c r="AB30" s="4"/>
      <c r="AC30" s="4"/>
      <c r="AD30" s="29"/>
      <c r="AE30" s="4"/>
    </row>
    <row r="31" spans="1:31" ht="13" x14ac:dyDescent="0.25">
      <c r="A31" s="27">
        <f t="shared" si="1"/>
        <v>11</v>
      </c>
      <c r="B31" s="47" t="s">
        <v>27</v>
      </c>
      <c r="C31" s="47" t="s">
        <v>28</v>
      </c>
      <c r="D31" s="47" t="s">
        <v>29</v>
      </c>
      <c r="E31" s="47" t="s">
        <v>5</v>
      </c>
      <c r="F31" s="47">
        <v>93</v>
      </c>
      <c r="G31" s="48"/>
      <c r="H31" s="48">
        <v>96</v>
      </c>
      <c r="I31" s="48">
        <v>91</v>
      </c>
      <c r="J31" s="48"/>
      <c r="K31" s="48">
        <v>96</v>
      </c>
      <c r="L31" s="48"/>
      <c r="M31" s="48">
        <v>93</v>
      </c>
      <c r="N31" s="25">
        <f t="shared" si="2"/>
        <v>376</v>
      </c>
      <c r="O31" s="4"/>
      <c r="P31" s="4"/>
      <c r="Q31" s="4"/>
      <c r="R31" s="4"/>
      <c r="S31" s="4"/>
      <c r="T31" s="4"/>
      <c r="U31" s="4"/>
      <c r="V31" s="4"/>
      <c r="W31" s="28"/>
      <c r="X31" s="28"/>
      <c r="Y31" s="28"/>
      <c r="Z31" s="28"/>
      <c r="AA31" s="28"/>
      <c r="AB31" s="4"/>
      <c r="AC31" s="4"/>
      <c r="AD31" s="29"/>
      <c r="AE31" s="4"/>
    </row>
    <row r="32" spans="1:31" ht="13" x14ac:dyDescent="0.25">
      <c r="A32" s="27">
        <f t="shared" si="1"/>
        <v>12</v>
      </c>
      <c r="B32" s="47" t="s">
        <v>58</v>
      </c>
      <c r="C32" s="47" t="s">
        <v>59</v>
      </c>
      <c r="D32" s="47" t="s">
        <v>60</v>
      </c>
      <c r="E32" s="47" t="s">
        <v>5</v>
      </c>
      <c r="F32" s="47">
        <v>86</v>
      </c>
      <c r="G32" s="48">
        <v>93</v>
      </c>
      <c r="H32" s="48">
        <v>95</v>
      </c>
      <c r="I32" s="48"/>
      <c r="J32" s="48">
        <v>91</v>
      </c>
      <c r="K32" s="48"/>
      <c r="L32" s="48"/>
      <c r="M32" s="48">
        <v>88</v>
      </c>
      <c r="N32" s="25">
        <f t="shared" si="2"/>
        <v>365</v>
      </c>
      <c r="O32" s="4"/>
      <c r="P32" s="4"/>
      <c r="Q32" s="4"/>
      <c r="R32" s="4"/>
      <c r="S32" s="4"/>
      <c r="T32" s="4"/>
      <c r="U32" s="4"/>
      <c r="V32" s="4"/>
      <c r="W32" s="28"/>
      <c r="X32" s="28"/>
      <c r="Y32" s="28"/>
      <c r="Z32" s="4"/>
      <c r="AA32" s="28"/>
      <c r="AB32" s="4"/>
      <c r="AC32" s="4"/>
      <c r="AD32" s="29"/>
      <c r="AE32" s="4"/>
    </row>
    <row r="33" spans="1:31" ht="13" x14ac:dyDescent="0.25">
      <c r="A33" s="27">
        <f t="shared" si="1"/>
        <v>13</v>
      </c>
      <c r="B33" s="47" t="s">
        <v>41</v>
      </c>
      <c r="C33" s="47" t="s">
        <v>42</v>
      </c>
      <c r="D33" s="47" t="s">
        <v>15</v>
      </c>
      <c r="E33" s="47" t="s">
        <v>5</v>
      </c>
      <c r="F33" s="47">
        <v>89</v>
      </c>
      <c r="G33" s="48">
        <v>89</v>
      </c>
      <c r="H33" s="48"/>
      <c r="I33" s="48">
        <v>93</v>
      </c>
      <c r="J33" s="48">
        <v>93</v>
      </c>
      <c r="K33" s="48"/>
      <c r="L33" s="48"/>
      <c r="M33" s="48"/>
      <c r="N33" s="25">
        <f t="shared" si="2"/>
        <v>364</v>
      </c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</row>
    <row r="34" spans="1:31" ht="13" x14ac:dyDescent="0.25">
      <c r="A34" s="27">
        <f t="shared" si="1"/>
        <v>14</v>
      </c>
      <c r="B34" s="47" t="s">
        <v>41</v>
      </c>
      <c r="C34" s="47" t="s">
        <v>83</v>
      </c>
      <c r="D34" s="47" t="s">
        <v>344</v>
      </c>
      <c r="E34" s="48"/>
      <c r="F34" s="47"/>
      <c r="G34" s="48">
        <v>91</v>
      </c>
      <c r="H34" s="48">
        <v>91</v>
      </c>
      <c r="I34" s="48"/>
      <c r="J34" s="48">
        <v>89</v>
      </c>
      <c r="K34" s="48">
        <v>93</v>
      </c>
      <c r="L34" s="48"/>
      <c r="M34" s="48">
        <v>87</v>
      </c>
      <c r="N34" s="25">
        <f t="shared" si="2"/>
        <v>364</v>
      </c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</row>
    <row r="35" spans="1:31" ht="13" x14ac:dyDescent="0.25">
      <c r="A35" s="27">
        <f t="shared" si="1"/>
        <v>15</v>
      </c>
      <c r="B35" s="47" t="s">
        <v>53</v>
      </c>
      <c r="C35" s="47" t="s">
        <v>54</v>
      </c>
      <c r="D35" s="47" t="s">
        <v>4</v>
      </c>
      <c r="E35" s="47" t="s">
        <v>5</v>
      </c>
      <c r="F35" s="47">
        <v>88</v>
      </c>
      <c r="G35" s="48">
        <v>87</v>
      </c>
      <c r="H35" s="48"/>
      <c r="I35" s="48">
        <v>88</v>
      </c>
      <c r="J35" s="48">
        <v>87</v>
      </c>
      <c r="K35" s="48"/>
      <c r="L35" s="48"/>
      <c r="M35" s="48">
        <v>89</v>
      </c>
      <c r="N35" s="25">
        <f t="shared" si="2"/>
        <v>350</v>
      </c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</row>
    <row r="36" spans="1:31" ht="13" x14ac:dyDescent="0.25">
      <c r="A36" s="27">
        <f t="shared" si="1"/>
        <v>16</v>
      </c>
      <c r="B36" s="47" t="s">
        <v>342</v>
      </c>
      <c r="C36" s="47" t="s">
        <v>343</v>
      </c>
      <c r="D36" s="47" t="s">
        <v>77</v>
      </c>
      <c r="E36" s="48"/>
      <c r="F36" s="47"/>
      <c r="G36" s="48">
        <v>92</v>
      </c>
      <c r="H36" s="48"/>
      <c r="I36" s="48">
        <v>92</v>
      </c>
      <c r="J36" s="48">
        <v>88</v>
      </c>
      <c r="K36" s="48"/>
      <c r="L36" s="48"/>
      <c r="M36" s="48"/>
      <c r="N36" s="25">
        <f t="shared" si="2"/>
        <v>272</v>
      </c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</row>
    <row r="37" spans="1:31" ht="13" x14ac:dyDescent="0.25">
      <c r="A37" s="27">
        <f t="shared" si="1"/>
        <v>17</v>
      </c>
      <c r="B37" s="48" t="s">
        <v>75</v>
      </c>
      <c r="C37" s="48" t="s">
        <v>282</v>
      </c>
      <c r="D37" s="48" t="s">
        <v>632</v>
      </c>
      <c r="E37" s="49"/>
      <c r="F37" s="50"/>
      <c r="G37" s="49"/>
      <c r="H37" s="49"/>
      <c r="I37" s="49">
        <v>95</v>
      </c>
      <c r="J37" s="49">
        <v>96</v>
      </c>
      <c r="K37" s="49"/>
      <c r="L37" s="49"/>
      <c r="M37" s="49">
        <v>94</v>
      </c>
      <c r="N37" s="25">
        <f t="shared" si="2"/>
        <v>191</v>
      </c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</row>
    <row r="38" spans="1:31" ht="13" x14ac:dyDescent="0.25">
      <c r="A38" s="27">
        <f t="shared" si="1"/>
        <v>18</v>
      </c>
      <c r="B38" s="51" t="s">
        <v>347</v>
      </c>
      <c r="C38" s="51" t="s">
        <v>348</v>
      </c>
      <c r="D38" s="51" t="s">
        <v>40</v>
      </c>
      <c r="E38" s="48"/>
      <c r="F38" s="47"/>
      <c r="G38" s="48">
        <v>86</v>
      </c>
      <c r="H38" s="48">
        <v>89</v>
      </c>
      <c r="I38" s="48"/>
      <c r="J38" s="48"/>
      <c r="K38" s="48"/>
      <c r="L38" s="48"/>
      <c r="M38" s="48"/>
      <c r="N38" s="25">
        <f t="shared" si="2"/>
        <v>175</v>
      </c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</row>
    <row r="39" spans="1:31" ht="13" x14ac:dyDescent="0.25">
      <c r="A39" s="27">
        <f t="shared" si="1"/>
        <v>19</v>
      </c>
      <c r="B39" s="47" t="s">
        <v>6</v>
      </c>
      <c r="C39" s="47" t="s">
        <v>7</v>
      </c>
      <c r="D39" s="47" t="s">
        <v>4</v>
      </c>
      <c r="E39" s="47" t="s">
        <v>5</v>
      </c>
      <c r="F39" s="47">
        <v>99</v>
      </c>
      <c r="G39" s="48"/>
      <c r="H39" s="48"/>
      <c r="I39" s="48"/>
      <c r="J39" s="48"/>
      <c r="K39" s="48"/>
      <c r="L39" s="48"/>
      <c r="M39" s="48"/>
      <c r="N39" s="25">
        <f t="shared" si="2"/>
        <v>99</v>
      </c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</row>
    <row r="40" spans="1:31" ht="13" x14ac:dyDescent="0.25">
      <c r="A40" s="27">
        <f t="shared" si="1"/>
        <v>20</v>
      </c>
      <c r="B40" s="48" t="s">
        <v>616</v>
      </c>
      <c r="C40" s="48" t="s">
        <v>617</v>
      </c>
      <c r="D40" s="48" t="s">
        <v>479</v>
      </c>
      <c r="E40" s="48"/>
      <c r="F40" s="47"/>
      <c r="G40" s="48"/>
      <c r="H40" s="48">
        <v>99</v>
      </c>
      <c r="I40" s="48"/>
      <c r="J40" s="48"/>
      <c r="K40" s="48"/>
      <c r="L40" s="48"/>
      <c r="M40" s="48"/>
      <c r="N40" s="25">
        <f t="shared" si="2"/>
        <v>99</v>
      </c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</row>
    <row r="41" spans="1:31" ht="13" x14ac:dyDescent="0.25">
      <c r="A41" s="27">
        <f t="shared" si="1"/>
        <v>21</v>
      </c>
      <c r="B41" s="47" t="s">
        <v>8</v>
      </c>
      <c r="C41" s="47" t="s">
        <v>9</v>
      </c>
      <c r="D41" s="47" t="s">
        <v>10</v>
      </c>
      <c r="E41" s="47" t="s">
        <v>5</v>
      </c>
      <c r="F41" s="47">
        <v>98</v>
      </c>
      <c r="G41" s="48"/>
      <c r="H41" s="48"/>
      <c r="I41" s="48"/>
      <c r="J41" s="48"/>
      <c r="K41" s="48"/>
      <c r="L41" s="48"/>
      <c r="M41" s="48"/>
      <c r="N41" s="25">
        <f t="shared" si="2"/>
        <v>98</v>
      </c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</row>
    <row r="42" spans="1:31" ht="13" x14ac:dyDescent="0.25">
      <c r="A42" s="27">
        <f t="shared" si="1"/>
        <v>22</v>
      </c>
      <c r="B42" s="48" t="s">
        <v>618</v>
      </c>
      <c r="C42" s="48" t="s">
        <v>430</v>
      </c>
      <c r="D42" s="48" t="s">
        <v>518</v>
      </c>
      <c r="E42" s="48"/>
      <c r="F42" s="47"/>
      <c r="G42" s="48"/>
      <c r="H42" s="48">
        <v>93</v>
      </c>
      <c r="I42" s="48"/>
      <c r="J42" s="48"/>
      <c r="K42" s="48"/>
      <c r="L42" s="48"/>
      <c r="M42" s="48"/>
      <c r="N42" s="25">
        <f t="shared" si="2"/>
        <v>93</v>
      </c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</row>
    <row r="43" spans="1:31" ht="13" x14ac:dyDescent="0.25">
      <c r="A43" s="30">
        <v>23</v>
      </c>
      <c r="B43" s="47" t="s">
        <v>684</v>
      </c>
      <c r="C43" s="47" t="s">
        <v>84</v>
      </c>
      <c r="D43" s="47" t="s">
        <v>60</v>
      </c>
      <c r="E43" s="48"/>
      <c r="F43" s="47"/>
      <c r="G43" s="48"/>
      <c r="H43" s="48"/>
      <c r="I43" s="48"/>
      <c r="J43" s="48"/>
      <c r="K43" s="48">
        <v>92</v>
      </c>
      <c r="L43" s="48">
        <v>91</v>
      </c>
      <c r="M43" s="48"/>
      <c r="N43" s="25">
        <f t="shared" si="2"/>
        <v>92</v>
      </c>
    </row>
    <row r="44" spans="1:31" ht="13" x14ac:dyDescent="0.25">
      <c r="A44" s="30">
        <v>24</v>
      </c>
      <c r="B44" s="47" t="s">
        <v>345</v>
      </c>
      <c r="C44" s="47" t="s">
        <v>346</v>
      </c>
      <c r="D44" s="47" t="s">
        <v>4</v>
      </c>
      <c r="E44" s="48"/>
      <c r="F44" s="47"/>
      <c r="G44" s="48">
        <v>88</v>
      </c>
      <c r="H44" s="48"/>
      <c r="I44" s="48"/>
      <c r="J44" s="48"/>
      <c r="K44" s="48"/>
      <c r="L44" s="48"/>
      <c r="M44" s="48"/>
      <c r="N44" s="25">
        <f t="shared" si="2"/>
        <v>88</v>
      </c>
    </row>
    <row r="45" spans="1:31" ht="12.5" x14ac:dyDescent="0.25">
      <c r="F45" s="1"/>
    </row>
    <row r="46" spans="1:31" ht="12.5" x14ac:dyDescent="0.25">
      <c r="F46" s="1"/>
    </row>
    <row r="47" spans="1:31" ht="12.5" x14ac:dyDescent="0.25">
      <c r="F47" s="1"/>
    </row>
    <row r="48" spans="1:31" ht="12.5" x14ac:dyDescent="0.25">
      <c r="F48" s="1"/>
    </row>
    <row r="49" spans="6:6" ht="12.5" x14ac:dyDescent="0.25">
      <c r="F49" s="1"/>
    </row>
    <row r="50" spans="6:6" ht="12.5" x14ac:dyDescent="0.25">
      <c r="F50" s="1"/>
    </row>
    <row r="51" spans="6:6" ht="12.5" x14ac:dyDescent="0.25">
      <c r="F51" s="1"/>
    </row>
    <row r="52" spans="6:6" ht="12.5" x14ac:dyDescent="0.25">
      <c r="F52" s="1"/>
    </row>
    <row r="53" spans="6:6" ht="12.5" x14ac:dyDescent="0.25">
      <c r="F53" s="1"/>
    </row>
    <row r="54" spans="6:6" ht="12.5" x14ac:dyDescent="0.25">
      <c r="F54" s="1"/>
    </row>
    <row r="55" spans="6:6" ht="12.5" x14ac:dyDescent="0.25">
      <c r="F55" s="1"/>
    </row>
    <row r="56" spans="6:6" ht="12.5" x14ac:dyDescent="0.25">
      <c r="F56" s="1"/>
    </row>
    <row r="57" spans="6:6" ht="12.5" x14ac:dyDescent="0.25">
      <c r="F57" s="1"/>
    </row>
    <row r="58" spans="6:6" ht="12.5" x14ac:dyDescent="0.25">
      <c r="F58" s="1"/>
    </row>
    <row r="59" spans="6:6" ht="12.5" x14ac:dyDescent="0.25">
      <c r="F59" s="1"/>
    </row>
    <row r="60" spans="6:6" ht="12.5" x14ac:dyDescent="0.25">
      <c r="F60" s="1"/>
    </row>
    <row r="61" spans="6:6" ht="12.5" x14ac:dyDescent="0.25">
      <c r="F61" s="1"/>
    </row>
    <row r="62" spans="6:6" ht="12.5" x14ac:dyDescent="0.25">
      <c r="F62" s="1"/>
    </row>
    <row r="63" spans="6:6" ht="12.5" x14ac:dyDescent="0.25">
      <c r="F63" s="1"/>
    </row>
    <row r="64" spans="6:6" ht="12.5" x14ac:dyDescent="0.25">
      <c r="F64" s="1"/>
    </row>
    <row r="65" spans="6:22" ht="12.5" x14ac:dyDescent="0.25">
      <c r="F65" s="1"/>
    </row>
    <row r="66" spans="6:22" ht="12.5" x14ac:dyDescent="0.25">
      <c r="F66" s="1"/>
    </row>
    <row r="67" spans="6:22" ht="12.5" x14ac:dyDescent="0.25">
      <c r="F67" s="1"/>
    </row>
    <row r="68" spans="6:22" ht="12.5" x14ac:dyDescent="0.25">
      <c r="F68" s="1"/>
    </row>
    <row r="69" spans="6:22" ht="12.5" x14ac:dyDescent="0.25">
      <c r="F69" s="1"/>
    </row>
    <row r="70" spans="6:22" ht="12.5" x14ac:dyDescent="0.25">
      <c r="F70" s="1"/>
    </row>
    <row r="71" spans="6:22" ht="12.5" x14ac:dyDescent="0.25">
      <c r="F71" s="1"/>
      <c r="P71" s="11"/>
      <c r="Q71" s="11"/>
      <c r="R71" s="12"/>
      <c r="S71" s="11"/>
      <c r="T71" s="11"/>
      <c r="U71" s="11"/>
      <c r="V71" s="11"/>
    </row>
    <row r="72" spans="6:22" ht="12.5" x14ac:dyDescent="0.25">
      <c r="F72" s="1"/>
      <c r="P72" s="11"/>
      <c r="Q72" s="11"/>
      <c r="R72" s="12"/>
      <c r="S72" s="11"/>
      <c r="T72" s="11"/>
      <c r="U72" s="11"/>
      <c r="V72" s="11"/>
    </row>
    <row r="73" spans="6:22" ht="12.5" x14ac:dyDescent="0.25">
      <c r="F73" s="1"/>
      <c r="P73" s="11"/>
      <c r="Q73" s="11"/>
      <c r="R73" s="12"/>
      <c r="S73" s="11"/>
      <c r="T73" s="11"/>
      <c r="U73" s="11"/>
      <c r="V73" s="11"/>
    </row>
    <row r="74" spans="6:22" ht="12.5" x14ac:dyDescent="0.25">
      <c r="F74" s="1"/>
      <c r="P74" s="11"/>
      <c r="Q74" s="11"/>
      <c r="R74" s="12"/>
      <c r="S74" s="11"/>
      <c r="T74" s="11"/>
      <c r="U74" s="11"/>
      <c r="V74" s="11"/>
    </row>
    <row r="75" spans="6:22" ht="12.5" x14ac:dyDescent="0.25">
      <c r="F75" s="1"/>
      <c r="P75" s="11"/>
      <c r="Q75" s="11"/>
      <c r="R75" s="12"/>
      <c r="S75" s="11"/>
      <c r="T75" s="11"/>
      <c r="U75" s="11"/>
      <c r="V75" s="11"/>
    </row>
    <row r="76" spans="6:22" ht="12.5" x14ac:dyDescent="0.25">
      <c r="F76" s="1"/>
      <c r="P76" s="11"/>
      <c r="Q76" s="11"/>
      <c r="R76" s="12"/>
      <c r="S76" s="11"/>
      <c r="T76" s="11"/>
      <c r="U76" s="11"/>
      <c r="V76" s="11"/>
    </row>
    <row r="77" spans="6:22" ht="12.5" x14ac:dyDescent="0.25">
      <c r="F77" s="1"/>
      <c r="P77" s="11"/>
      <c r="Q77" s="11"/>
      <c r="R77" s="12"/>
      <c r="S77" s="11"/>
      <c r="T77" s="11"/>
      <c r="U77" s="11"/>
      <c r="V77" s="11"/>
    </row>
    <row r="78" spans="6:22" ht="12.5" x14ac:dyDescent="0.25">
      <c r="F78" s="1"/>
      <c r="P78" s="11"/>
      <c r="Q78" s="11"/>
      <c r="R78" s="12"/>
      <c r="S78" s="11"/>
      <c r="T78" s="11"/>
      <c r="U78" s="11"/>
      <c r="V78" s="11"/>
    </row>
    <row r="79" spans="6:22" ht="12.5" x14ac:dyDescent="0.25">
      <c r="F79" s="1"/>
      <c r="P79" s="11"/>
      <c r="Q79" s="11"/>
      <c r="R79" s="12"/>
      <c r="S79" s="11"/>
      <c r="T79" s="11"/>
      <c r="U79" s="11"/>
      <c r="V79" s="11"/>
    </row>
    <row r="80" spans="6:22" ht="12.5" x14ac:dyDescent="0.25">
      <c r="F80" s="1"/>
      <c r="P80" s="11"/>
      <c r="Q80" s="11"/>
      <c r="R80" s="12"/>
      <c r="S80" s="11"/>
      <c r="T80" s="11"/>
      <c r="U80" s="11"/>
      <c r="V80" s="11"/>
    </row>
    <row r="81" spans="6:22" ht="12.5" x14ac:dyDescent="0.25">
      <c r="F81" s="1"/>
      <c r="P81" s="11"/>
      <c r="Q81" s="11"/>
      <c r="R81" s="12"/>
      <c r="S81" s="11"/>
      <c r="T81" s="11"/>
      <c r="U81" s="11"/>
      <c r="V81" s="11"/>
    </row>
    <row r="82" spans="6:22" ht="12.5" x14ac:dyDescent="0.25">
      <c r="F82" s="1"/>
      <c r="P82" s="11"/>
      <c r="Q82" s="11"/>
      <c r="R82" s="12"/>
      <c r="S82" s="11"/>
      <c r="T82" s="11"/>
      <c r="U82" s="11"/>
      <c r="V82" s="11"/>
    </row>
    <row r="83" spans="6:22" ht="12.5" x14ac:dyDescent="0.25">
      <c r="F83" s="1"/>
      <c r="P83" s="11"/>
      <c r="Q83" s="11"/>
      <c r="R83" s="12"/>
      <c r="S83" s="11"/>
      <c r="T83" s="11"/>
      <c r="U83" s="11"/>
      <c r="V83" s="11"/>
    </row>
    <row r="84" spans="6:22" ht="12.5" x14ac:dyDescent="0.25">
      <c r="F84" s="1"/>
      <c r="P84" s="11"/>
      <c r="Q84" s="11"/>
      <c r="R84" s="12"/>
      <c r="S84" s="11"/>
      <c r="T84" s="11"/>
      <c r="U84" s="11"/>
      <c r="V84" s="11"/>
    </row>
    <row r="85" spans="6:22" ht="12.5" x14ac:dyDescent="0.25">
      <c r="F85" s="1"/>
      <c r="P85" s="11"/>
      <c r="Q85" s="11"/>
      <c r="R85" s="12"/>
      <c r="S85" s="11"/>
      <c r="T85" s="11"/>
      <c r="U85" s="11"/>
      <c r="V85" s="11"/>
    </row>
    <row r="86" spans="6:22" ht="12.5" x14ac:dyDescent="0.25">
      <c r="F86" s="1"/>
      <c r="P86" s="11"/>
      <c r="Q86" s="11"/>
      <c r="R86" s="12"/>
      <c r="S86" s="11"/>
      <c r="T86" s="11"/>
      <c r="U86" s="11"/>
      <c r="V86" s="11"/>
    </row>
    <row r="87" spans="6:22" ht="12.5" x14ac:dyDescent="0.25">
      <c r="F87" s="1"/>
      <c r="P87" s="11"/>
      <c r="Q87" s="11"/>
      <c r="R87" s="12"/>
      <c r="S87" s="11"/>
      <c r="T87" s="11"/>
      <c r="U87" s="11"/>
      <c r="V87" s="11"/>
    </row>
    <row r="88" spans="6:22" ht="12.5" x14ac:dyDescent="0.25">
      <c r="F88" s="1"/>
      <c r="P88" s="11"/>
      <c r="Q88" s="11"/>
      <c r="R88" s="12"/>
      <c r="S88" s="11"/>
      <c r="T88" s="11"/>
      <c r="U88" s="11"/>
      <c r="V88" s="11"/>
    </row>
    <row r="89" spans="6:22" ht="12.5" x14ac:dyDescent="0.25">
      <c r="F89" s="1"/>
      <c r="R89" s="1"/>
    </row>
    <row r="90" spans="6:22" ht="12.5" x14ac:dyDescent="0.25">
      <c r="F90" s="1"/>
      <c r="R90" s="1"/>
    </row>
  </sheetData>
  <sortState xmlns:xlrd2="http://schemas.microsoft.com/office/spreadsheetml/2017/richdata2" ref="B11:N17">
    <sortCondition descending="1" ref="N11:N17"/>
  </sortState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7:N89"/>
  <sheetViews>
    <sheetView topLeftCell="A4" zoomScale="120" zoomScaleNormal="120" workbookViewId="0">
      <selection activeCell="A7" sqref="A7"/>
    </sheetView>
  </sheetViews>
  <sheetFormatPr defaultColWidth="12.6328125" defaultRowHeight="15.75" customHeight="1" x14ac:dyDescent="0.25"/>
  <cols>
    <col min="1" max="1" width="13.08984375" customWidth="1"/>
    <col min="4" max="4" width="16.90625" customWidth="1"/>
  </cols>
  <sheetData>
    <row r="7" spans="1:14" ht="15.75" customHeight="1" x14ac:dyDescent="0.25">
      <c r="A7" s="3" t="s">
        <v>706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</row>
    <row r="8" spans="1:14" ht="15.75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</row>
    <row r="9" spans="1:14" ht="15.75" customHeight="1" x14ac:dyDescent="0.25">
      <c r="A9" s="10" t="s">
        <v>350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</row>
    <row r="10" spans="1:14" ht="15.75" customHeight="1" x14ac:dyDescent="0.25">
      <c r="A10" s="7" t="s">
        <v>321</v>
      </c>
      <c r="B10" s="7" t="s">
        <v>322</v>
      </c>
      <c r="C10" s="7" t="s">
        <v>323</v>
      </c>
      <c r="D10" s="7" t="s">
        <v>0</v>
      </c>
      <c r="E10" s="7" t="s">
        <v>1</v>
      </c>
      <c r="F10" s="9" t="s">
        <v>324</v>
      </c>
      <c r="G10" s="9" t="s">
        <v>326</v>
      </c>
      <c r="H10" s="9" t="s">
        <v>472</v>
      </c>
      <c r="I10" s="9" t="s">
        <v>630</v>
      </c>
      <c r="J10" s="9" t="s">
        <v>682</v>
      </c>
      <c r="K10" s="9" t="s">
        <v>683</v>
      </c>
      <c r="L10" s="9" t="s">
        <v>693</v>
      </c>
      <c r="M10" s="9" t="s">
        <v>700</v>
      </c>
      <c r="N10" s="9" t="s">
        <v>349</v>
      </c>
    </row>
    <row r="11" spans="1:14" ht="15.75" customHeight="1" x14ac:dyDescent="0.25">
      <c r="A11" s="18">
        <v>1</v>
      </c>
      <c r="B11" s="44" t="s">
        <v>103</v>
      </c>
      <c r="C11" s="44" t="s">
        <v>76</v>
      </c>
      <c r="D11" s="44" t="s">
        <v>77</v>
      </c>
      <c r="E11" s="44" t="s">
        <v>93</v>
      </c>
      <c r="F11" s="46">
        <v>99</v>
      </c>
      <c r="G11" s="44">
        <v>100</v>
      </c>
      <c r="H11" s="44">
        <v>100</v>
      </c>
      <c r="I11" s="44">
        <v>100</v>
      </c>
      <c r="J11" s="44">
        <v>100</v>
      </c>
      <c r="K11" s="44">
        <v>100</v>
      </c>
      <c r="L11" s="44"/>
      <c r="M11" s="44">
        <v>100</v>
      </c>
      <c r="N11" s="25">
        <v>500</v>
      </c>
    </row>
    <row r="12" spans="1:14" ht="15.75" customHeight="1" x14ac:dyDescent="0.25">
      <c r="A12" s="18">
        <f t="shared" ref="A12:A26" si="0">A11+1</f>
        <v>2</v>
      </c>
      <c r="B12" s="44" t="s">
        <v>91</v>
      </c>
      <c r="C12" s="44" t="s">
        <v>92</v>
      </c>
      <c r="D12" s="44" t="s">
        <v>4</v>
      </c>
      <c r="E12" s="44" t="s">
        <v>93</v>
      </c>
      <c r="F12" s="46">
        <v>100</v>
      </c>
      <c r="G12" s="44">
        <v>99</v>
      </c>
      <c r="H12" s="44"/>
      <c r="I12" s="44">
        <v>99</v>
      </c>
      <c r="J12" s="44">
        <v>99</v>
      </c>
      <c r="K12" s="44"/>
      <c r="L12" s="44"/>
      <c r="M12" s="44"/>
      <c r="N12" s="25">
        <f>SUM(F12:K12)</f>
        <v>397</v>
      </c>
    </row>
    <row r="13" spans="1:14" ht="15.75" customHeight="1" x14ac:dyDescent="0.25">
      <c r="A13" s="6">
        <f t="shared" si="0"/>
        <v>3</v>
      </c>
      <c r="B13" s="4"/>
      <c r="C13" s="4"/>
      <c r="D13" s="4"/>
      <c r="E13" s="4"/>
      <c r="F13" s="4"/>
      <c r="G13" s="5"/>
      <c r="H13" s="5"/>
      <c r="I13" s="5"/>
      <c r="J13" s="5"/>
      <c r="K13" s="5"/>
      <c r="L13" s="5"/>
      <c r="M13" s="5"/>
      <c r="N13" s="4"/>
    </row>
    <row r="14" spans="1:14" ht="15.75" customHeight="1" x14ac:dyDescent="0.25">
      <c r="A14" s="6">
        <f t="shared" si="0"/>
        <v>4</v>
      </c>
      <c r="B14" s="4"/>
      <c r="C14" s="4"/>
      <c r="D14" s="4"/>
      <c r="E14" s="4"/>
      <c r="F14" s="4"/>
      <c r="G14" s="5"/>
      <c r="H14" s="5"/>
      <c r="I14" s="5"/>
      <c r="J14" s="5"/>
      <c r="K14" s="5"/>
      <c r="L14" s="5"/>
      <c r="M14" s="5"/>
      <c r="N14" s="4"/>
    </row>
    <row r="15" spans="1:14" ht="15.75" customHeight="1" x14ac:dyDescent="0.25">
      <c r="A15" s="6">
        <f t="shared" si="0"/>
        <v>5</v>
      </c>
      <c r="B15" s="4"/>
      <c r="C15" s="4"/>
      <c r="D15" s="4"/>
      <c r="E15" s="4"/>
      <c r="F15" s="4"/>
      <c r="G15" s="5"/>
      <c r="H15" s="5"/>
      <c r="I15" s="5"/>
      <c r="J15" s="5"/>
      <c r="K15" s="5"/>
      <c r="L15" s="5"/>
      <c r="M15" s="5"/>
      <c r="N15" s="4"/>
    </row>
    <row r="16" spans="1:14" ht="15.75" customHeight="1" x14ac:dyDescent="0.25">
      <c r="A16" s="6">
        <f t="shared" si="0"/>
        <v>6</v>
      </c>
      <c r="B16" s="4"/>
      <c r="C16" s="4"/>
      <c r="D16" s="4"/>
      <c r="E16" s="4"/>
      <c r="F16" s="4"/>
      <c r="G16" s="5"/>
      <c r="H16" s="5"/>
      <c r="I16" s="5"/>
      <c r="J16" s="5"/>
      <c r="K16" s="5"/>
      <c r="L16" s="5"/>
      <c r="M16" s="5"/>
      <c r="N16" s="4"/>
    </row>
    <row r="17" spans="1:14" ht="15.75" customHeight="1" x14ac:dyDescent="0.25">
      <c r="A17" s="6">
        <f t="shared" si="0"/>
        <v>7</v>
      </c>
      <c r="B17" s="4"/>
      <c r="C17" s="4"/>
      <c r="D17" s="4"/>
      <c r="E17" s="4"/>
      <c r="F17" s="4"/>
      <c r="G17" s="5"/>
      <c r="H17" s="5"/>
      <c r="I17" s="5"/>
      <c r="J17" s="5"/>
      <c r="K17" s="5"/>
      <c r="L17" s="5"/>
      <c r="M17" s="5"/>
      <c r="N17" s="4"/>
    </row>
    <row r="18" spans="1:14" ht="15.75" customHeight="1" x14ac:dyDescent="0.25">
      <c r="A18" s="6">
        <f t="shared" si="0"/>
        <v>8</v>
      </c>
      <c r="B18" s="4"/>
      <c r="C18" s="4"/>
      <c r="D18" s="4"/>
      <c r="E18" s="4"/>
      <c r="F18" s="4"/>
      <c r="G18" s="5"/>
      <c r="H18" s="5"/>
      <c r="I18" s="5"/>
      <c r="J18" s="5"/>
      <c r="K18" s="5"/>
      <c r="L18" s="5"/>
      <c r="M18" s="5"/>
      <c r="N18" s="4"/>
    </row>
    <row r="19" spans="1:14" ht="15.75" customHeight="1" x14ac:dyDescent="0.25">
      <c r="A19" s="6">
        <f t="shared" si="0"/>
        <v>9</v>
      </c>
      <c r="B19" s="4"/>
      <c r="C19" s="4"/>
      <c r="D19" s="4"/>
      <c r="E19" s="4"/>
      <c r="F19" s="4"/>
      <c r="G19" s="5"/>
      <c r="H19" s="5"/>
      <c r="I19" s="5"/>
      <c r="J19" s="5"/>
      <c r="K19" s="5"/>
      <c r="L19" s="5"/>
      <c r="M19" s="5"/>
      <c r="N19" s="4"/>
    </row>
    <row r="20" spans="1:14" ht="15.75" customHeight="1" x14ac:dyDescent="0.25">
      <c r="A20" s="6">
        <f t="shared" si="0"/>
        <v>10</v>
      </c>
      <c r="B20" s="4"/>
      <c r="C20" s="4"/>
      <c r="D20" s="4"/>
      <c r="E20" s="4"/>
      <c r="F20" s="4"/>
      <c r="G20" s="5"/>
      <c r="H20" s="5"/>
      <c r="I20" s="5"/>
      <c r="J20" s="5"/>
      <c r="K20" s="5"/>
      <c r="L20" s="5"/>
      <c r="M20" s="5"/>
      <c r="N20" s="4"/>
    </row>
    <row r="21" spans="1:14" ht="15.75" customHeight="1" x14ac:dyDescent="0.25">
      <c r="A21" s="6">
        <f t="shared" si="0"/>
        <v>11</v>
      </c>
      <c r="B21" s="4"/>
      <c r="C21" s="4"/>
      <c r="D21" s="4"/>
      <c r="E21" s="4"/>
      <c r="F21" s="4"/>
      <c r="G21" s="5"/>
      <c r="H21" s="5"/>
      <c r="I21" s="5"/>
      <c r="J21" s="5"/>
      <c r="K21" s="5"/>
      <c r="L21" s="5"/>
      <c r="M21" s="5"/>
      <c r="N21" s="4"/>
    </row>
    <row r="22" spans="1:14" ht="15.75" customHeight="1" x14ac:dyDescent="0.25">
      <c r="A22" s="6">
        <f t="shared" si="0"/>
        <v>12</v>
      </c>
      <c r="B22" s="4"/>
      <c r="C22" s="4"/>
      <c r="D22" s="4"/>
      <c r="E22" s="4"/>
      <c r="F22" s="4"/>
      <c r="G22" s="5"/>
      <c r="H22" s="5"/>
      <c r="I22" s="5"/>
      <c r="J22" s="5"/>
      <c r="K22" s="5"/>
      <c r="L22" s="5"/>
      <c r="M22" s="5"/>
      <c r="N22" s="4"/>
    </row>
    <row r="23" spans="1:14" ht="15.75" customHeight="1" x14ac:dyDescent="0.25">
      <c r="A23" s="6">
        <f t="shared" si="0"/>
        <v>13</v>
      </c>
      <c r="B23" s="4"/>
      <c r="C23" s="4"/>
      <c r="D23" s="4"/>
      <c r="E23" s="4"/>
      <c r="F23" s="4"/>
      <c r="G23" s="5"/>
      <c r="H23" s="5"/>
      <c r="I23" s="5"/>
      <c r="J23" s="5"/>
      <c r="K23" s="5"/>
      <c r="L23" s="5"/>
      <c r="M23" s="5"/>
      <c r="N23" s="4"/>
    </row>
    <row r="24" spans="1:14" ht="13" x14ac:dyDescent="0.25">
      <c r="A24" s="6">
        <f t="shared" si="0"/>
        <v>14</v>
      </c>
      <c r="B24" s="4"/>
      <c r="C24" s="4"/>
      <c r="D24" s="4"/>
      <c r="E24" s="4"/>
      <c r="F24" s="4"/>
      <c r="G24" s="5"/>
      <c r="H24" s="5"/>
      <c r="I24" s="5"/>
      <c r="J24" s="5"/>
      <c r="K24" s="5"/>
      <c r="L24" s="5"/>
      <c r="M24" s="5"/>
      <c r="N24" s="4"/>
    </row>
    <row r="25" spans="1:14" ht="13" x14ac:dyDescent="0.25">
      <c r="A25" s="6">
        <f t="shared" si="0"/>
        <v>15</v>
      </c>
      <c r="B25" s="4"/>
      <c r="C25" s="4"/>
      <c r="D25" s="4"/>
      <c r="E25" s="4"/>
      <c r="F25" s="4"/>
      <c r="G25" s="5"/>
      <c r="H25" s="5"/>
      <c r="I25" s="5"/>
      <c r="J25" s="5"/>
      <c r="K25" s="5"/>
      <c r="L25" s="5"/>
      <c r="M25" s="5"/>
      <c r="N25" s="4"/>
    </row>
    <row r="26" spans="1:14" ht="13" x14ac:dyDescent="0.25">
      <c r="A26" s="6">
        <f t="shared" si="0"/>
        <v>16</v>
      </c>
      <c r="B26" s="4"/>
      <c r="C26" s="4"/>
      <c r="D26" s="4"/>
      <c r="E26" s="4"/>
      <c r="F26" s="4"/>
      <c r="G26" s="5"/>
      <c r="H26" s="5"/>
      <c r="I26" s="5"/>
      <c r="J26" s="5"/>
      <c r="K26" s="5"/>
      <c r="L26" s="5"/>
      <c r="M26" s="5"/>
      <c r="N26" s="4"/>
    </row>
    <row r="27" spans="1:14" ht="13" x14ac:dyDescent="0.25">
      <c r="A27" s="4"/>
      <c r="B27" s="4"/>
      <c r="C27" s="4"/>
      <c r="D27" s="4"/>
      <c r="E27" s="4"/>
      <c r="F27" s="4"/>
      <c r="G27" s="5"/>
      <c r="H27" s="5"/>
      <c r="I27" s="5"/>
      <c r="J27" s="5"/>
      <c r="K27" s="5"/>
      <c r="L27" s="5"/>
      <c r="M27" s="5"/>
      <c r="N27" s="4"/>
    </row>
    <row r="28" spans="1:14" ht="13" x14ac:dyDescent="0.25">
      <c r="A28" s="4"/>
      <c r="B28" s="4"/>
      <c r="C28" s="4"/>
      <c r="D28" s="4"/>
      <c r="E28" s="4"/>
      <c r="F28" s="4"/>
      <c r="G28" s="5"/>
      <c r="H28" s="5"/>
      <c r="I28" s="5"/>
      <c r="J28" s="5"/>
      <c r="K28" s="5"/>
      <c r="L28" s="5"/>
      <c r="M28" s="5"/>
      <c r="N28" s="4"/>
    </row>
    <row r="29" spans="1:14" ht="13" x14ac:dyDescent="0.25">
      <c r="A29" s="4"/>
      <c r="B29" s="4"/>
      <c r="C29" s="4"/>
      <c r="D29" s="4"/>
      <c r="E29" s="4"/>
      <c r="F29" s="4"/>
      <c r="G29" s="5"/>
      <c r="H29" s="5"/>
      <c r="I29" s="5"/>
      <c r="J29" s="5"/>
      <c r="K29" s="5"/>
      <c r="L29" s="5"/>
      <c r="M29" s="5"/>
      <c r="N29" s="4"/>
    </row>
    <row r="30" spans="1:14" ht="13" x14ac:dyDescent="0.25">
      <c r="A30" s="4"/>
      <c r="B30" s="4"/>
      <c r="C30" s="4"/>
      <c r="D30" s="4"/>
      <c r="E30" s="4"/>
      <c r="F30" s="4"/>
      <c r="G30" s="5"/>
      <c r="H30" s="5"/>
      <c r="I30" s="5"/>
      <c r="J30" s="5"/>
      <c r="K30" s="5"/>
      <c r="L30" s="5"/>
      <c r="M30" s="5"/>
      <c r="N30" s="4"/>
    </row>
    <row r="31" spans="1:14" ht="13" x14ac:dyDescent="0.25">
      <c r="A31" s="4"/>
      <c r="B31" s="4"/>
      <c r="C31" s="4"/>
      <c r="D31" s="4"/>
      <c r="E31" s="4"/>
      <c r="F31" s="4"/>
      <c r="G31" s="5"/>
      <c r="H31" s="5"/>
      <c r="I31" s="5"/>
      <c r="J31" s="5"/>
      <c r="K31" s="5"/>
      <c r="L31" s="5"/>
      <c r="M31" s="5"/>
      <c r="N31" s="4"/>
    </row>
    <row r="32" spans="1:14" ht="13" x14ac:dyDescent="0.25">
      <c r="A32" s="4"/>
      <c r="B32" s="4"/>
      <c r="C32" s="4"/>
      <c r="D32" s="4"/>
      <c r="E32" s="4"/>
      <c r="F32" s="4"/>
      <c r="G32" s="5"/>
      <c r="H32" s="5"/>
      <c r="I32" s="5"/>
      <c r="J32" s="5"/>
      <c r="K32" s="5"/>
      <c r="L32" s="5"/>
      <c r="M32" s="5"/>
      <c r="N32" s="4"/>
    </row>
    <row r="33" spans="1:14" ht="13" x14ac:dyDescent="0.25">
      <c r="A33" s="4"/>
      <c r="B33" s="4"/>
      <c r="C33" s="4"/>
      <c r="D33" s="4"/>
      <c r="E33" s="4"/>
      <c r="F33" s="4"/>
      <c r="G33" s="5"/>
      <c r="H33" s="5"/>
      <c r="I33" s="5"/>
      <c r="J33" s="5"/>
      <c r="K33" s="5"/>
      <c r="L33" s="5"/>
      <c r="M33" s="5"/>
      <c r="N33" s="4"/>
    </row>
    <row r="34" spans="1:14" ht="13" x14ac:dyDescent="0.25">
      <c r="A34" s="4"/>
      <c r="B34" s="4"/>
      <c r="C34" s="4"/>
      <c r="D34" s="4"/>
      <c r="E34" s="4"/>
      <c r="F34" s="4"/>
      <c r="G34" s="5"/>
      <c r="H34" s="5"/>
      <c r="I34" s="5"/>
      <c r="J34" s="5"/>
      <c r="K34" s="5"/>
      <c r="L34" s="5"/>
      <c r="M34" s="5"/>
      <c r="N34" s="4"/>
    </row>
    <row r="35" spans="1:14" ht="13" x14ac:dyDescent="0.25">
      <c r="A35" s="4"/>
      <c r="B35" s="4"/>
      <c r="C35" s="4"/>
      <c r="D35" s="4"/>
      <c r="E35" s="4"/>
      <c r="F35" s="4"/>
      <c r="G35" s="5"/>
      <c r="H35" s="5"/>
      <c r="I35" s="5"/>
      <c r="J35" s="5"/>
      <c r="K35" s="5"/>
      <c r="L35" s="5"/>
      <c r="M35" s="5"/>
      <c r="N35" s="4"/>
    </row>
    <row r="36" spans="1:14" ht="13" x14ac:dyDescent="0.25">
      <c r="A36" s="4"/>
      <c r="B36" s="4"/>
      <c r="C36" s="4"/>
      <c r="D36" s="4"/>
      <c r="E36" s="4"/>
      <c r="F36" s="4"/>
      <c r="G36" s="5"/>
      <c r="H36" s="5"/>
      <c r="I36" s="5"/>
      <c r="J36" s="5"/>
      <c r="K36" s="5"/>
      <c r="L36" s="5"/>
      <c r="M36" s="5"/>
      <c r="N36" s="4"/>
    </row>
    <row r="37" spans="1:14" ht="13" x14ac:dyDescent="0.25">
      <c r="A37" s="4"/>
      <c r="B37" s="4"/>
      <c r="C37" s="4"/>
      <c r="D37" s="4"/>
      <c r="E37" s="4"/>
      <c r="F37" s="4"/>
      <c r="G37" s="5"/>
      <c r="H37" s="5"/>
      <c r="I37" s="5"/>
      <c r="J37" s="5"/>
      <c r="K37" s="5"/>
      <c r="L37" s="5"/>
      <c r="M37" s="5"/>
      <c r="N37" s="4"/>
    </row>
    <row r="38" spans="1:14" ht="13" x14ac:dyDescent="0.25">
      <c r="A38" s="4"/>
      <c r="B38" s="4"/>
      <c r="C38" s="4"/>
      <c r="D38" s="4"/>
      <c r="E38" s="4"/>
      <c r="F38" s="4"/>
      <c r="G38" s="5"/>
      <c r="H38" s="5"/>
      <c r="I38" s="5"/>
      <c r="J38" s="5"/>
      <c r="K38" s="5"/>
      <c r="L38" s="5"/>
      <c r="M38" s="5"/>
      <c r="N38" s="4"/>
    </row>
    <row r="39" spans="1:14" ht="13" x14ac:dyDescent="0.25">
      <c r="A39" s="4"/>
      <c r="B39" s="4"/>
      <c r="C39" s="4"/>
      <c r="D39" s="4"/>
      <c r="E39" s="4"/>
      <c r="F39" s="4"/>
      <c r="G39" s="5"/>
      <c r="H39" s="5"/>
      <c r="I39" s="5"/>
      <c r="J39" s="5"/>
      <c r="K39" s="5"/>
      <c r="L39" s="5"/>
      <c r="M39" s="5"/>
      <c r="N39" s="4"/>
    </row>
    <row r="40" spans="1:14" ht="13" x14ac:dyDescent="0.25">
      <c r="A40" s="4"/>
      <c r="B40" s="4"/>
      <c r="C40" s="4"/>
      <c r="D40" s="4"/>
      <c r="E40" s="4"/>
      <c r="F40" s="4"/>
      <c r="G40" s="5"/>
      <c r="H40" s="5"/>
      <c r="I40" s="5"/>
      <c r="J40" s="5"/>
      <c r="K40" s="5"/>
      <c r="L40" s="5"/>
      <c r="M40" s="5"/>
      <c r="N40" s="4"/>
    </row>
    <row r="41" spans="1:14" ht="13" x14ac:dyDescent="0.25">
      <c r="A41" s="4"/>
      <c r="B41" s="4"/>
      <c r="C41" s="4"/>
      <c r="D41" s="4"/>
      <c r="E41" s="4"/>
      <c r="F41" s="4"/>
      <c r="G41" s="5"/>
      <c r="H41" s="5"/>
      <c r="I41" s="5"/>
      <c r="J41" s="5"/>
      <c r="K41" s="5"/>
      <c r="L41" s="5"/>
      <c r="M41" s="5"/>
      <c r="N41" s="4"/>
    </row>
    <row r="42" spans="1:14" ht="13" x14ac:dyDescent="0.25">
      <c r="A42" s="4"/>
      <c r="B42" s="4"/>
      <c r="C42" s="4"/>
      <c r="D42" s="4"/>
      <c r="E42" s="4"/>
      <c r="F42" s="4"/>
      <c r="G42" s="5"/>
      <c r="H42" s="5"/>
      <c r="I42" s="5"/>
      <c r="J42" s="5"/>
      <c r="K42" s="5"/>
      <c r="L42" s="5"/>
      <c r="M42" s="5"/>
      <c r="N42" s="4"/>
    </row>
    <row r="43" spans="1:14" ht="13" x14ac:dyDescent="0.25">
      <c r="A43" s="4"/>
      <c r="B43" s="4"/>
      <c r="C43" s="4"/>
      <c r="D43" s="4"/>
      <c r="E43" s="4"/>
      <c r="F43" s="4"/>
      <c r="G43" s="5"/>
      <c r="H43" s="5"/>
      <c r="I43" s="5"/>
      <c r="J43" s="5"/>
      <c r="K43" s="5"/>
      <c r="L43" s="5"/>
      <c r="M43" s="5"/>
      <c r="N43" s="4"/>
    </row>
    <row r="44" spans="1:14" ht="13" x14ac:dyDescent="0.25">
      <c r="A44" s="4"/>
      <c r="B44" s="4"/>
      <c r="C44" s="4"/>
      <c r="D44" s="4"/>
      <c r="E44" s="4"/>
      <c r="F44" s="4"/>
      <c r="G44" s="5"/>
      <c r="H44" s="5"/>
      <c r="I44" s="5"/>
      <c r="J44" s="5"/>
      <c r="K44" s="5"/>
      <c r="L44" s="5"/>
      <c r="M44" s="5"/>
      <c r="N44" s="4"/>
    </row>
    <row r="45" spans="1:14" ht="13" x14ac:dyDescent="0.25">
      <c r="A45" s="4"/>
      <c r="B45" s="4"/>
      <c r="C45" s="4"/>
      <c r="D45" s="4"/>
      <c r="E45" s="4"/>
      <c r="F45" s="4"/>
      <c r="G45" s="5"/>
      <c r="H45" s="5"/>
      <c r="I45" s="5"/>
      <c r="J45" s="5"/>
      <c r="K45" s="5"/>
      <c r="L45" s="5"/>
      <c r="M45" s="5"/>
      <c r="N45" s="4"/>
    </row>
    <row r="46" spans="1:14" ht="13" x14ac:dyDescent="0.25">
      <c r="A46" s="4"/>
      <c r="B46" s="4"/>
      <c r="C46" s="4"/>
      <c r="D46" s="4"/>
      <c r="E46" s="4"/>
      <c r="F46" s="4"/>
      <c r="G46" s="5"/>
      <c r="H46" s="5"/>
      <c r="I46" s="5"/>
      <c r="J46" s="5"/>
      <c r="K46" s="5"/>
      <c r="L46" s="5"/>
      <c r="M46" s="5"/>
      <c r="N46" s="4"/>
    </row>
    <row r="47" spans="1:14" ht="13" x14ac:dyDescent="0.25">
      <c r="A47" s="4"/>
      <c r="B47" s="4"/>
      <c r="C47" s="4"/>
      <c r="D47" s="4"/>
      <c r="E47" s="4"/>
      <c r="F47" s="4"/>
      <c r="G47" s="5"/>
      <c r="H47" s="5"/>
      <c r="I47" s="5"/>
      <c r="J47" s="5"/>
      <c r="K47" s="5"/>
      <c r="L47" s="5"/>
      <c r="M47" s="5"/>
      <c r="N47" s="4"/>
    </row>
    <row r="48" spans="1:14" ht="13" x14ac:dyDescent="0.25">
      <c r="A48" s="4"/>
      <c r="B48" s="4"/>
      <c r="C48" s="4"/>
      <c r="D48" s="4"/>
      <c r="E48" s="4"/>
      <c r="F48" s="4"/>
      <c r="G48" s="5"/>
      <c r="H48" s="5"/>
      <c r="I48" s="5"/>
      <c r="J48" s="5"/>
      <c r="K48" s="5"/>
      <c r="L48" s="5"/>
      <c r="M48" s="5"/>
      <c r="N48" s="4"/>
    </row>
    <row r="49" spans="1:14" ht="13" x14ac:dyDescent="0.25">
      <c r="A49" s="4"/>
      <c r="B49" s="4"/>
      <c r="C49" s="4"/>
      <c r="D49" s="4"/>
      <c r="E49" s="4"/>
      <c r="F49" s="4"/>
      <c r="G49" s="5"/>
      <c r="H49" s="5"/>
      <c r="I49" s="5"/>
      <c r="J49" s="5"/>
      <c r="K49" s="5"/>
      <c r="L49" s="5"/>
      <c r="M49" s="5"/>
      <c r="N49" s="4"/>
    </row>
    <row r="50" spans="1:14" ht="13" x14ac:dyDescent="0.25">
      <c r="A50" s="4"/>
      <c r="B50" s="4"/>
      <c r="C50" s="4"/>
      <c r="D50" s="4"/>
      <c r="E50" s="4"/>
      <c r="F50" s="4"/>
      <c r="G50" s="5"/>
      <c r="H50" s="5"/>
      <c r="I50" s="5"/>
      <c r="J50" s="5"/>
      <c r="K50" s="5"/>
      <c r="L50" s="5"/>
      <c r="M50" s="5"/>
      <c r="N50" s="4"/>
    </row>
    <row r="51" spans="1:14" ht="13" x14ac:dyDescent="0.25">
      <c r="A51" s="4"/>
      <c r="B51" s="4"/>
      <c r="C51" s="4"/>
      <c r="D51" s="4"/>
      <c r="E51" s="4"/>
      <c r="F51" s="4"/>
      <c r="G51" s="5"/>
      <c r="H51" s="5"/>
      <c r="I51" s="5"/>
      <c r="J51" s="5"/>
      <c r="K51" s="5"/>
      <c r="L51" s="5"/>
      <c r="M51" s="5"/>
      <c r="N51" s="4"/>
    </row>
    <row r="52" spans="1:14" ht="13" x14ac:dyDescent="0.25">
      <c r="A52" s="4"/>
      <c r="B52" s="4"/>
      <c r="C52" s="4"/>
      <c r="D52" s="4"/>
      <c r="E52" s="4"/>
      <c r="F52" s="4"/>
      <c r="G52" s="5"/>
      <c r="H52" s="5"/>
      <c r="I52" s="5"/>
      <c r="J52" s="5"/>
      <c r="K52" s="5"/>
      <c r="L52" s="5"/>
      <c r="M52" s="5"/>
      <c r="N52" s="4"/>
    </row>
    <row r="53" spans="1:14" ht="13" x14ac:dyDescent="0.25">
      <c r="A53" s="4"/>
      <c r="B53" s="4"/>
      <c r="C53" s="4"/>
      <c r="D53" s="4"/>
      <c r="E53" s="4"/>
      <c r="F53" s="4"/>
      <c r="G53" s="5"/>
      <c r="H53" s="5"/>
      <c r="I53" s="5"/>
      <c r="J53" s="5"/>
      <c r="K53" s="5"/>
      <c r="L53" s="5"/>
      <c r="M53" s="5"/>
      <c r="N53" s="4"/>
    </row>
    <row r="54" spans="1:14" ht="13" x14ac:dyDescent="0.25">
      <c r="A54" s="4"/>
      <c r="B54" s="4"/>
      <c r="C54" s="4"/>
      <c r="D54" s="4"/>
      <c r="E54" s="4"/>
      <c r="F54" s="4"/>
      <c r="G54" s="5"/>
      <c r="H54" s="5"/>
      <c r="I54" s="5"/>
      <c r="J54" s="5"/>
      <c r="K54" s="5"/>
      <c r="L54" s="5"/>
      <c r="M54" s="5"/>
      <c r="N54" s="4"/>
    </row>
    <row r="55" spans="1:14" ht="13" x14ac:dyDescent="0.25">
      <c r="A55" s="4"/>
      <c r="B55" s="4"/>
      <c r="C55" s="4"/>
      <c r="D55" s="4"/>
      <c r="E55" s="4"/>
      <c r="F55" s="4"/>
      <c r="G55" s="5"/>
      <c r="H55" s="5"/>
      <c r="I55" s="5"/>
      <c r="J55" s="5"/>
      <c r="K55" s="5"/>
      <c r="L55" s="5"/>
      <c r="M55" s="5"/>
      <c r="N55" s="4"/>
    </row>
    <row r="56" spans="1:14" ht="13" x14ac:dyDescent="0.25">
      <c r="A56" s="4"/>
      <c r="B56" s="4"/>
      <c r="C56" s="4"/>
      <c r="D56" s="4"/>
      <c r="E56" s="4"/>
      <c r="F56" s="4"/>
      <c r="G56" s="5"/>
      <c r="H56" s="5"/>
      <c r="I56" s="5"/>
      <c r="J56" s="5"/>
      <c r="K56" s="5"/>
      <c r="L56" s="5"/>
      <c r="M56" s="5"/>
      <c r="N56" s="4"/>
    </row>
    <row r="57" spans="1:14" ht="13" x14ac:dyDescent="0.25">
      <c r="A57" s="4"/>
      <c r="B57" s="4"/>
      <c r="C57" s="4"/>
      <c r="D57" s="4"/>
      <c r="E57" s="4"/>
      <c r="F57" s="4"/>
      <c r="G57" s="5"/>
      <c r="H57" s="5"/>
      <c r="I57" s="5"/>
      <c r="J57" s="5"/>
      <c r="K57" s="5"/>
      <c r="L57" s="5"/>
      <c r="M57" s="5"/>
      <c r="N57" s="4"/>
    </row>
    <row r="58" spans="1:14" ht="13" x14ac:dyDescent="0.25">
      <c r="A58" s="4"/>
      <c r="B58" s="4"/>
      <c r="C58" s="4"/>
      <c r="D58" s="4"/>
      <c r="E58" s="4"/>
      <c r="F58" s="4"/>
      <c r="G58" s="5"/>
      <c r="H58" s="5"/>
      <c r="I58" s="5"/>
      <c r="J58" s="5"/>
      <c r="K58" s="5"/>
      <c r="L58" s="5"/>
      <c r="M58" s="5"/>
      <c r="N58" s="4"/>
    </row>
    <row r="59" spans="1:14" ht="13" x14ac:dyDescent="0.25">
      <c r="A59" s="4"/>
      <c r="B59" s="4"/>
      <c r="C59" s="4"/>
      <c r="D59" s="4"/>
      <c r="E59" s="4"/>
      <c r="F59" s="4"/>
      <c r="G59" s="5"/>
      <c r="H59" s="5"/>
      <c r="I59" s="5"/>
      <c r="J59" s="5"/>
      <c r="K59" s="5"/>
      <c r="L59" s="5"/>
      <c r="M59" s="5"/>
      <c r="N59" s="4"/>
    </row>
    <row r="60" spans="1:14" ht="13" x14ac:dyDescent="0.25">
      <c r="A60" s="4"/>
      <c r="B60" s="4"/>
      <c r="C60" s="4"/>
      <c r="D60" s="4"/>
      <c r="E60" s="4"/>
      <c r="F60" s="4"/>
      <c r="G60" s="5"/>
      <c r="H60" s="5"/>
      <c r="I60" s="5"/>
      <c r="J60" s="5"/>
      <c r="K60" s="5"/>
      <c r="L60" s="5"/>
      <c r="M60" s="5"/>
      <c r="N60" s="4"/>
    </row>
    <row r="61" spans="1:14" ht="13" x14ac:dyDescent="0.25">
      <c r="A61" s="4"/>
      <c r="B61" s="4"/>
      <c r="C61" s="4"/>
      <c r="D61" s="4"/>
      <c r="E61" s="4"/>
      <c r="F61" s="4"/>
      <c r="G61" s="5"/>
      <c r="H61" s="5"/>
      <c r="I61" s="5"/>
      <c r="J61" s="5"/>
      <c r="K61" s="5"/>
      <c r="L61" s="5"/>
      <c r="M61" s="5"/>
      <c r="N61" s="4"/>
    </row>
    <row r="62" spans="1:14" ht="13" x14ac:dyDescent="0.25">
      <c r="A62" s="4"/>
      <c r="B62" s="4"/>
      <c r="C62" s="4"/>
      <c r="D62" s="4"/>
      <c r="E62" s="4"/>
      <c r="F62" s="4"/>
      <c r="G62" s="5"/>
      <c r="H62" s="5"/>
      <c r="I62" s="5"/>
      <c r="J62" s="5"/>
      <c r="K62" s="5"/>
      <c r="L62" s="5"/>
      <c r="M62" s="5"/>
      <c r="N62" s="4"/>
    </row>
    <row r="63" spans="1:14" ht="13" x14ac:dyDescent="0.25">
      <c r="A63" s="4"/>
      <c r="B63" s="4"/>
      <c r="C63" s="4"/>
      <c r="D63" s="4"/>
      <c r="E63" s="4"/>
      <c r="F63" s="4"/>
      <c r="G63" s="5"/>
      <c r="H63" s="5"/>
      <c r="I63" s="5"/>
      <c r="J63" s="5"/>
      <c r="K63" s="5"/>
      <c r="L63" s="5"/>
      <c r="M63" s="5"/>
      <c r="N63" s="4"/>
    </row>
    <row r="64" spans="1:14" ht="13" x14ac:dyDescent="0.25">
      <c r="A64" s="4"/>
      <c r="B64" s="4"/>
      <c r="C64" s="4"/>
      <c r="D64" s="4"/>
      <c r="E64" s="4"/>
      <c r="F64" s="4"/>
      <c r="G64" s="5"/>
      <c r="H64" s="5"/>
      <c r="I64" s="5"/>
      <c r="J64" s="5"/>
      <c r="K64" s="5"/>
      <c r="L64" s="5"/>
      <c r="M64" s="5"/>
      <c r="N64" s="4"/>
    </row>
    <row r="65" spans="1:14" ht="13" x14ac:dyDescent="0.25">
      <c r="A65" s="4"/>
      <c r="B65" s="4"/>
      <c r="C65" s="4"/>
      <c r="D65" s="4"/>
      <c r="E65" s="4"/>
      <c r="F65" s="4"/>
      <c r="G65" s="5"/>
      <c r="H65" s="5"/>
      <c r="I65" s="5"/>
      <c r="J65" s="5"/>
      <c r="K65" s="5"/>
      <c r="L65" s="5"/>
      <c r="M65" s="5"/>
      <c r="N65" s="4"/>
    </row>
    <row r="66" spans="1:14" ht="13" x14ac:dyDescent="0.25">
      <c r="A66" s="4"/>
      <c r="B66" s="4"/>
      <c r="C66" s="4"/>
      <c r="D66" s="4"/>
      <c r="E66" s="4"/>
      <c r="F66" s="4"/>
      <c r="G66" s="5"/>
      <c r="H66" s="5"/>
      <c r="I66" s="5"/>
      <c r="J66" s="5"/>
      <c r="K66" s="5"/>
      <c r="L66" s="5"/>
      <c r="M66" s="5"/>
      <c r="N66" s="4"/>
    </row>
    <row r="67" spans="1:14" ht="13" x14ac:dyDescent="0.25">
      <c r="A67" s="4"/>
      <c r="B67" s="4"/>
      <c r="C67" s="4"/>
      <c r="D67" s="4"/>
      <c r="E67" s="4"/>
      <c r="F67" s="4"/>
      <c r="G67" s="5"/>
      <c r="H67" s="5"/>
      <c r="I67" s="5"/>
      <c r="J67" s="5"/>
      <c r="K67" s="5"/>
      <c r="L67" s="5"/>
      <c r="M67" s="5"/>
      <c r="N67" s="4"/>
    </row>
    <row r="68" spans="1:14" ht="13" x14ac:dyDescent="0.25">
      <c r="A68" s="4"/>
      <c r="B68" s="4"/>
      <c r="C68" s="4"/>
      <c r="D68" s="4"/>
      <c r="E68" s="4"/>
      <c r="F68" s="4"/>
      <c r="G68" s="5"/>
      <c r="H68" s="5"/>
      <c r="I68" s="5"/>
      <c r="J68" s="5"/>
      <c r="K68" s="5"/>
      <c r="L68" s="5"/>
      <c r="M68" s="5"/>
      <c r="N68" s="4"/>
    </row>
    <row r="69" spans="1:14" ht="13" x14ac:dyDescent="0.25">
      <c r="A69" s="4"/>
      <c r="B69" s="4"/>
      <c r="C69" s="4"/>
      <c r="D69" s="4"/>
      <c r="E69" s="4"/>
      <c r="F69" s="4"/>
      <c r="G69" s="5"/>
      <c r="H69" s="5"/>
      <c r="I69" s="5"/>
      <c r="J69" s="5"/>
      <c r="K69" s="5"/>
      <c r="L69" s="5"/>
      <c r="M69" s="5"/>
      <c r="N69" s="4"/>
    </row>
    <row r="70" spans="1:14" ht="13" x14ac:dyDescent="0.25">
      <c r="A70" s="4"/>
      <c r="B70" s="4"/>
      <c r="C70" s="4"/>
      <c r="D70" s="4"/>
      <c r="E70" s="4"/>
      <c r="F70" s="4"/>
      <c r="G70" s="5"/>
      <c r="H70" s="5"/>
      <c r="I70" s="5"/>
      <c r="J70" s="5"/>
      <c r="K70" s="5"/>
      <c r="L70" s="5"/>
      <c r="M70" s="5"/>
      <c r="N70" s="4"/>
    </row>
    <row r="71" spans="1:14" ht="13" x14ac:dyDescent="0.25">
      <c r="A71" s="4"/>
      <c r="B71" s="4"/>
      <c r="C71" s="4"/>
      <c r="D71" s="4"/>
      <c r="E71" s="4"/>
      <c r="F71" s="4"/>
      <c r="G71" s="5"/>
      <c r="H71" s="5"/>
      <c r="I71" s="5"/>
      <c r="J71" s="5"/>
      <c r="K71" s="5"/>
      <c r="L71" s="5"/>
      <c r="M71" s="5"/>
      <c r="N71" s="4"/>
    </row>
    <row r="72" spans="1:14" ht="13" x14ac:dyDescent="0.25">
      <c r="A72" s="4"/>
      <c r="B72" s="4"/>
      <c r="C72" s="4"/>
      <c r="D72" s="4"/>
      <c r="E72" s="4"/>
      <c r="F72" s="4"/>
      <c r="G72" s="5"/>
      <c r="H72" s="5"/>
      <c r="I72" s="5"/>
      <c r="J72" s="5"/>
      <c r="K72" s="5"/>
      <c r="L72" s="5"/>
      <c r="M72" s="5"/>
      <c r="N72" s="4"/>
    </row>
    <row r="73" spans="1:14" ht="13" x14ac:dyDescent="0.25">
      <c r="A73" s="4"/>
      <c r="B73" s="4"/>
      <c r="C73" s="4"/>
      <c r="D73" s="4"/>
      <c r="E73" s="4"/>
      <c r="F73" s="4"/>
      <c r="G73" s="5"/>
      <c r="H73" s="5"/>
      <c r="I73" s="5"/>
      <c r="J73" s="5"/>
      <c r="K73" s="5"/>
      <c r="L73" s="5"/>
      <c r="M73" s="5"/>
      <c r="N73" s="4"/>
    </row>
    <row r="74" spans="1:14" ht="13" x14ac:dyDescent="0.25">
      <c r="A74" s="4"/>
      <c r="B74" s="4"/>
      <c r="C74" s="4"/>
      <c r="D74" s="4"/>
      <c r="E74" s="4"/>
      <c r="F74" s="4"/>
      <c r="G74" s="5"/>
      <c r="H74" s="5"/>
      <c r="I74" s="5"/>
      <c r="J74" s="5"/>
      <c r="K74" s="5"/>
      <c r="L74" s="5"/>
      <c r="M74" s="5"/>
      <c r="N74" s="4"/>
    </row>
    <row r="75" spans="1:14" ht="13" x14ac:dyDescent="0.25">
      <c r="A75" s="4"/>
      <c r="B75" s="4"/>
      <c r="C75" s="4"/>
      <c r="D75" s="4"/>
      <c r="E75" s="4"/>
      <c r="F75" s="4"/>
      <c r="G75" s="5"/>
      <c r="H75" s="5"/>
      <c r="I75" s="5"/>
      <c r="J75" s="5"/>
      <c r="K75" s="5"/>
      <c r="L75" s="5"/>
      <c r="M75" s="5"/>
      <c r="N75" s="4"/>
    </row>
    <row r="76" spans="1:14" ht="13" x14ac:dyDescent="0.25">
      <c r="A76" s="4"/>
      <c r="B76" s="4"/>
      <c r="C76" s="4"/>
      <c r="D76" s="4"/>
      <c r="E76" s="4"/>
      <c r="F76" s="4"/>
      <c r="G76" s="5"/>
      <c r="H76" s="5"/>
      <c r="I76" s="5"/>
      <c r="J76" s="5"/>
      <c r="K76" s="5"/>
      <c r="L76" s="5"/>
      <c r="M76" s="5"/>
      <c r="N76" s="4"/>
    </row>
    <row r="77" spans="1:14" ht="13" x14ac:dyDescent="0.25">
      <c r="A77" s="4"/>
      <c r="B77" s="4"/>
      <c r="C77" s="4"/>
      <c r="D77" s="4"/>
      <c r="E77" s="4"/>
      <c r="F77" s="4"/>
      <c r="G77" s="5"/>
      <c r="H77" s="5"/>
      <c r="I77" s="5"/>
      <c r="J77" s="5"/>
      <c r="K77" s="5"/>
      <c r="L77" s="5"/>
      <c r="M77" s="5"/>
      <c r="N77" s="4"/>
    </row>
    <row r="78" spans="1:14" ht="13" x14ac:dyDescent="0.25">
      <c r="A78" s="4"/>
      <c r="B78" s="4"/>
      <c r="C78" s="4"/>
      <c r="D78" s="4"/>
      <c r="E78" s="4"/>
      <c r="F78" s="4"/>
      <c r="G78" s="5"/>
      <c r="H78" s="5"/>
      <c r="I78" s="5"/>
      <c r="J78" s="5"/>
      <c r="K78" s="5"/>
      <c r="L78" s="5"/>
      <c r="M78" s="5"/>
      <c r="N78" s="4"/>
    </row>
    <row r="79" spans="1:14" ht="13" x14ac:dyDescent="0.25">
      <c r="A79" s="4"/>
      <c r="B79" s="4"/>
      <c r="C79" s="4"/>
      <c r="D79" s="4"/>
      <c r="E79" s="4"/>
      <c r="F79" s="4"/>
      <c r="G79" s="5"/>
      <c r="H79" s="5"/>
      <c r="I79" s="5"/>
      <c r="J79" s="5"/>
      <c r="K79" s="5"/>
      <c r="L79" s="5"/>
      <c r="M79" s="5"/>
      <c r="N79" s="4"/>
    </row>
    <row r="80" spans="1:14" ht="13" x14ac:dyDescent="0.25">
      <c r="A80" s="4"/>
      <c r="B80" s="4"/>
      <c r="C80" s="4"/>
      <c r="D80" s="4"/>
      <c r="E80" s="4"/>
      <c r="F80" s="4"/>
      <c r="G80" s="5"/>
      <c r="H80" s="5"/>
      <c r="I80" s="5"/>
      <c r="J80" s="5"/>
      <c r="K80" s="5"/>
      <c r="L80" s="5"/>
      <c r="M80" s="5"/>
      <c r="N80" s="4"/>
    </row>
    <row r="81" spans="1:14" ht="13" x14ac:dyDescent="0.25">
      <c r="A81" s="4"/>
      <c r="B81" s="4"/>
      <c r="C81" s="4"/>
      <c r="D81" s="4"/>
      <c r="E81" s="4"/>
      <c r="F81" s="4"/>
      <c r="G81" s="5"/>
      <c r="H81" s="5"/>
      <c r="I81" s="5"/>
      <c r="J81" s="5"/>
      <c r="K81" s="5"/>
      <c r="L81" s="5"/>
      <c r="M81" s="5"/>
      <c r="N81" s="4"/>
    </row>
    <row r="82" spans="1:14" ht="13" x14ac:dyDescent="0.25">
      <c r="A82" s="4"/>
      <c r="B82" s="4"/>
      <c r="C82" s="4"/>
      <c r="D82" s="4"/>
      <c r="E82" s="4"/>
      <c r="F82" s="4"/>
      <c r="G82" s="5"/>
      <c r="H82" s="5"/>
      <c r="I82" s="5"/>
      <c r="J82" s="5"/>
      <c r="K82" s="5"/>
      <c r="L82" s="5"/>
      <c r="M82" s="5"/>
      <c r="N82" s="4"/>
    </row>
    <row r="83" spans="1:14" ht="13" x14ac:dyDescent="0.25">
      <c r="A83" s="4"/>
      <c r="B83" s="4"/>
      <c r="C83" s="4"/>
      <c r="D83" s="4"/>
      <c r="E83" s="4"/>
      <c r="F83" s="4"/>
      <c r="G83" s="5"/>
      <c r="H83" s="5"/>
      <c r="I83" s="5"/>
      <c r="J83" s="5"/>
      <c r="K83" s="5"/>
      <c r="L83" s="5"/>
      <c r="M83" s="5"/>
      <c r="N83" s="4"/>
    </row>
    <row r="84" spans="1:14" ht="13" x14ac:dyDescent="0.25">
      <c r="A84" s="4"/>
      <c r="B84" s="4"/>
      <c r="C84" s="4"/>
      <c r="D84" s="4"/>
      <c r="E84" s="4"/>
      <c r="F84" s="4"/>
      <c r="G84" s="5"/>
      <c r="H84" s="5"/>
      <c r="I84" s="5"/>
      <c r="J84" s="5"/>
      <c r="K84" s="5"/>
      <c r="L84" s="5"/>
      <c r="M84" s="5"/>
      <c r="N84" s="4"/>
    </row>
    <row r="85" spans="1:14" ht="13" x14ac:dyDescent="0.25">
      <c r="A85" s="4"/>
      <c r="B85" s="4"/>
      <c r="C85" s="4"/>
      <c r="D85" s="4"/>
      <c r="E85" s="4"/>
      <c r="F85" s="4"/>
      <c r="G85" s="5"/>
      <c r="H85" s="5"/>
      <c r="I85" s="5"/>
      <c r="J85" s="5"/>
      <c r="K85" s="5"/>
      <c r="L85" s="5"/>
      <c r="M85" s="5"/>
      <c r="N85" s="4"/>
    </row>
    <row r="86" spans="1:14" ht="13" x14ac:dyDescent="0.25">
      <c r="A86" s="4"/>
      <c r="B86" s="4"/>
      <c r="C86" s="4"/>
      <c r="D86" s="4"/>
      <c r="E86" s="4"/>
      <c r="F86" s="4"/>
      <c r="G86" s="5"/>
      <c r="H86" s="5"/>
      <c r="I86" s="5"/>
      <c r="J86" s="5"/>
      <c r="K86" s="5"/>
      <c r="L86" s="5"/>
      <c r="M86" s="5"/>
      <c r="N86" s="4"/>
    </row>
    <row r="87" spans="1:14" ht="13" x14ac:dyDescent="0.25">
      <c r="A87" s="4"/>
      <c r="B87" s="4"/>
      <c r="C87" s="4"/>
      <c r="D87" s="4"/>
      <c r="E87" s="4"/>
      <c r="F87" s="4"/>
      <c r="G87" s="5"/>
      <c r="H87" s="5"/>
      <c r="I87" s="5"/>
      <c r="J87" s="5"/>
      <c r="K87" s="5"/>
      <c r="L87" s="5"/>
      <c r="M87" s="5"/>
      <c r="N87" s="4"/>
    </row>
    <row r="88" spans="1:14" ht="13" x14ac:dyDescent="0.25">
      <c r="A88" s="4"/>
      <c r="B88" s="4"/>
      <c r="C88" s="4"/>
      <c r="D88" s="4"/>
      <c r="E88" s="4"/>
      <c r="F88" s="4"/>
      <c r="G88" s="5"/>
      <c r="H88" s="5"/>
      <c r="I88" s="5"/>
      <c r="J88" s="5"/>
      <c r="K88" s="5"/>
      <c r="L88" s="5"/>
      <c r="M88" s="5"/>
      <c r="N88" s="4"/>
    </row>
    <row r="89" spans="1:14" ht="13" x14ac:dyDescent="0.25">
      <c r="A89" s="4"/>
      <c r="B89" s="4"/>
      <c r="C89" s="4"/>
      <c r="D89" s="4"/>
      <c r="E89" s="4"/>
      <c r="F89" s="4"/>
      <c r="G89" s="5"/>
      <c r="H89" s="5"/>
      <c r="I89" s="5"/>
      <c r="J89" s="5"/>
      <c r="K89" s="5"/>
      <c r="L89" s="5"/>
      <c r="M89" s="5"/>
      <c r="N89" s="4"/>
    </row>
  </sheetData>
  <sortState xmlns:xlrd2="http://schemas.microsoft.com/office/spreadsheetml/2017/richdata2" ref="B11:N12">
    <sortCondition descending="1" ref="N11:N12"/>
  </sortState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7:M89"/>
  <sheetViews>
    <sheetView tabSelected="1" topLeftCell="A5" zoomScale="110" zoomScaleNormal="110" workbookViewId="0">
      <selection activeCell="B34" sqref="B34"/>
    </sheetView>
  </sheetViews>
  <sheetFormatPr defaultColWidth="12.6328125" defaultRowHeight="15.75" customHeight="1" x14ac:dyDescent="0.25"/>
  <cols>
    <col min="4" max="4" width="17.90625" customWidth="1"/>
  </cols>
  <sheetData>
    <row r="7" spans="1:13" ht="15.75" customHeight="1" x14ac:dyDescent="0.25">
      <c r="A7" s="3" t="s">
        <v>706</v>
      </c>
      <c r="B7" s="4"/>
      <c r="C7" s="4"/>
      <c r="D7" s="4"/>
      <c r="E7" s="4"/>
      <c r="F7" s="3" t="s">
        <v>694</v>
      </c>
      <c r="G7" s="4"/>
      <c r="H7" s="4"/>
      <c r="I7" s="4"/>
      <c r="J7" s="4"/>
      <c r="K7" s="4"/>
      <c r="L7" s="4"/>
    </row>
    <row r="8" spans="1:13" ht="15.75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</row>
    <row r="9" spans="1:13" ht="15.75" customHeight="1" x14ac:dyDescent="0.25">
      <c r="A9" s="10" t="s">
        <v>351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</row>
    <row r="10" spans="1:13" ht="15.75" customHeight="1" x14ac:dyDescent="0.25">
      <c r="A10" s="33" t="s">
        <v>321</v>
      </c>
      <c r="B10" s="33" t="s">
        <v>322</v>
      </c>
      <c r="C10" s="33" t="s">
        <v>323</v>
      </c>
      <c r="D10" s="33" t="s">
        <v>0</v>
      </c>
      <c r="E10" s="34" t="s">
        <v>324</v>
      </c>
      <c r="F10" s="34" t="s">
        <v>326</v>
      </c>
      <c r="G10" s="34" t="s">
        <v>472</v>
      </c>
      <c r="H10" s="34" t="s">
        <v>630</v>
      </c>
      <c r="I10" s="9" t="s">
        <v>682</v>
      </c>
      <c r="J10" s="9" t="s">
        <v>683</v>
      </c>
      <c r="K10" s="9" t="s">
        <v>693</v>
      </c>
      <c r="L10" s="9" t="s">
        <v>700</v>
      </c>
      <c r="M10" s="34" t="s">
        <v>349</v>
      </c>
    </row>
    <row r="11" spans="1:13" ht="15.75" customHeight="1" x14ac:dyDescent="0.25">
      <c r="A11" s="18">
        <v>1</v>
      </c>
      <c r="B11" s="46" t="s">
        <v>64</v>
      </c>
      <c r="C11" s="46" t="s">
        <v>647</v>
      </c>
      <c r="D11" s="46" t="s">
        <v>240</v>
      </c>
      <c r="E11" s="46"/>
      <c r="F11" s="44"/>
      <c r="G11" s="44"/>
      <c r="H11" s="44">
        <v>100</v>
      </c>
      <c r="I11" s="44">
        <v>98</v>
      </c>
      <c r="J11" s="44">
        <v>99</v>
      </c>
      <c r="K11" s="44">
        <v>100</v>
      </c>
      <c r="L11" s="44">
        <v>98</v>
      </c>
      <c r="M11" s="25" cm="1">
        <f t="array" ref="M11">SUM(LARGE(E11:L11, {1,2,3,4,5}))</f>
        <v>495</v>
      </c>
    </row>
    <row r="12" spans="1:13" ht="15.75" customHeight="1" x14ac:dyDescent="0.25">
      <c r="A12" s="18">
        <f t="shared" ref="A12:A27" si="0">A11+1</f>
        <v>2</v>
      </c>
      <c r="B12" s="46" t="s">
        <v>355</v>
      </c>
      <c r="C12" s="46" t="s">
        <v>356</v>
      </c>
      <c r="D12" s="46" t="s">
        <v>4</v>
      </c>
      <c r="E12" s="46"/>
      <c r="F12" s="44">
        <v>98</v>
      </c>
      <c r="G12" s="44">
        <v>99</v>
      </c>
      <c r="H12" s="44"/>
      <c r="I12" s="44">
        <v>97</v>
      </c>
      <c r="J12" s="44">
        <v>98</v>
      </c>
      <c r="K12" s="44">
        <v>99</v>
      </c>
      <c r="L12" s="44">
        <v>97</v>
      </c>
      <c r="M12" s="25" cm="1">
        <f t="array" ref="M12">SUM(LARGE(E12:L12, {1,2,3,4,5}))</f>
        <v>491</v>
      </c>
    </row>
    <row r="13" spans="1:13" ht="15.75" customHeight="1" x14ac:dyDescent="0.25">
      <c r="A13" s="18">
        <f t="shared" si="0"/>
        <v>3</v>
      </c>
      <c r="B13" s="44" t="s">
        <v>88</v>
      </c>
      <c r="C13" s="44" t="s">
        <v>89</v>
      </c>
      <c r="D13" s="44" t="s">
        <v>90</v>
      </c>
      <c r="E13" s="46">
        <v>99</v>
      </c>
      <c r="F13" s="44">
        <v>97</v>
      </c>
      <c r="G13" s="44">
        <v>98</v>
      </c>
      <c r="H13" s="44">
        <v>99</v>
      </c>
      <c r="I13" s="44">
        <v>96</v>
      </c>
      <c r="J13" s="44"/>
      <c r="K13" s="44">
        <v>98</v>
      </c>
      <c r="L13" s="44">
        <v>96</v>
      </c>
      <c r="M13" s="25" cm="1">
        <f t="array" ref="M13">SUM(LARGE(E13:L13, {1,2,3,4,5}))</f>
        <v>491</v>
      </c>
    </row>
    <row r="14" spans="1:13" ht="15.75" customHeight="1" x14ac:dyDescent="0.25">
      <c r="A14" s="18">
        <f t="shared" si="0"/>
        <v>4</v>
      </c>
      <c r="B14" s="47" t="s">
        <v>101</v>
      </c>
      <c r="C14" s="47" t="s">
        <v>102</v>
      </c>
      <c r="D14" s="47" t="s">
        <v>60</v>
      </c>
      <c r="E14" s="48">
        <v>98</v>
      </c>
      <c r="F14" s="47">
        <v>95</v>
      </c>
      <c r="G14" s="47">
        <v>96</v>
      </c>
      <c r="H14" s="47">
        <v>97</v>
      </c>
      <c r="I14" s="47">
        <v>93</v>
      </c>
      <c r="J14" s="47">
        <v>93</v>
      </c>
      <c r="K14" s="47">
        <v>94</v>
      </c>
      <c r="L14" s="47"/>
      <c r="M14" s="25" cm="1">
        <f t="array" ref="M14">SUM(LARGE(E14:L14, {1,2,3,4,5}))</f>
        <v>480</v>
      </c>
    </row>
    <row r="15" spans="1:13" ht="15.75" customHeight="1" x14ac:dyDescent="0.25">
      <c r="A15" s="18">
        <f t="shared" si="0"/>
        <v>5</v>
      </c>
      <c r="B15" s="48" t="s">
        <v>653</v>
      </c>
      <c r="C15" s="48" t="s">
        <v>654</v>
      </c>
      <c r="D15" s="48" t="s">
        <v>655</v>
      </c>
      <c r="E15" s="48"/>
      <c r="F15" s="47"/>
      <c r="G15" s="47"/>
      <c r="H15" s="47">
        <v>94</v>
      </c>
      <c r="I15" s="47">
        <v>94</v>
      </c>
      <c r="J15" s="47">
        <v>96</v>
      </c>
      <c r="K15" s="47">
        <v>96</v>
      </c>
      <c r="L15" s="47">
        <v>95</v>
      </c>
      <c r="M15" s="25" cm="1">
        <f t="array" ref="M15">SUM(LARGE(E15:L15, {1,2,3,4,5}))</f>
        <v>475</v>
      </c>
    </row>
    <row r="16" spans="1:13" ht="15.75" customHeight="1" x14ac:dyDescent="0.25">
      <c r="A16" s="18">
        <f t="shared" si="0"/>
        <v>6</v>
      </c>
      <c r="B16" s="47" t="s">
        <v>103</v>
      </c>
      <c r="C16" s="47" t="s">
        <v>106</v>
      </c>
      <c r="D16" s="47" t="s">
        <v>107</v>
      </c>
      <c r="E16" s="48">
        <v>96</v>
      </c>
      <c r="F16" s="47">
        <v>93</v>
      </c>
      <c r="G16" s="47">
        <v>94</v>
      </c>
      <c r="H16" s="47">
        <v>96</v>
      </c>
      <c r="I16" s="47">
        <v>91</v>
      </c>
      <c r="J16" s="47"/>
      <c r="K16" s="47">
        <v>95</v>
      </c>
      <c r="L16" s="47"/>
      <c r="M16" s="25" cm="1">
        <f t="array" ref="M16">SUM(LARGE(E16:L16, {1,2,3,4,5}))</f>
        <v>474</v>
      </c>
    </row>
    <row r="17" spans="1:13" ht="15.75" customHeight="1" x14ac:dyDescent="0.25">
      <c r="A17" s="18">
        <f t="shared" si="0"/>
        <v>7</v>
      </c>
      <c r="B17" s="48" t="s">
        <v>500</v>
      </c>
      <c r="C17" s="48" t="s">
        <v>501</v>
      </c>
      <c r="D17" s="48" t="s">
        <v>40</v>
      </c>
      <c r="E17" s="48"/>
      <c r="F17" s="47"/>
      <c r="G17" s="47">
        <v>97</v>
      </c>
      <c r="H17" s="47"/>
      <c r="I17" s="47">
        <v>92</v>
      </c>
      <c r="J17" s="47">
        <v>95</v>
      </c>
      <c r="K17" s="47">
        <v>97</v>
      </c>
      <c r="L17" s="47">
        <v>93</v>
      </c>
      <c r="M17" s="25" cm="1">
        <f t="array" ref="M17">SUM(LARGE(E17:L17, {1,2,3,4,5}))</f>
        <v>474</v>
      </c>
    </row>
    <row r="18" spans="1:13" ht="15.75" customHeight="1" x14ac:dyDescent="0.25">
      <c r="A18" s="18">
        <f t="shared" si="0"/>
        <v>8</v>
      </c>
      <c r="B18" s="48" t="s">
        <v>498</v>
      </c>
      <c r="C18" s="48" t="s">
        <v>499</v>
      </c>
      <c r="D18" s="48" t="s">
        <v>100</v>
      </c>
      <c r="E18" s="48"/>
      <c r="F18" s="47"/>
      <c r="G18" s="47">
        <v>100</v>
      </c>
      <c r="H18" s="47"/>
      <c r="I18" s="47">
        <v>99</v>
      </c>
      <c r="J18" s="47">
        <v>100</v>
      </c>
      <c r="K18" s="47"/>
      <c r="L18" s="47">
        <v>99</v>
      </c>
      <c r="M18" s="20">
        <f>SUM(E18:L18)</f>
        <v>398</v>
      </c>
    </row>
    <row r="19" spans="1:13" ht="15.75" customHeight="1" x14ac:dyDescent="0.25">
      <c r="A19" s="18">
        <f t="shared" si="0"/>
        <v>9</v>
      </c>
      <c r="B19" s="47" t="s">
        <v>104</v>
      </c>
      <c r="C19" s="47" t="s">
        <v>105</v>
      </c>
      <c r="D19" s="47" t="s">
        <v>4</v>
      </c>
      <c r="E19" s="48">
        <v>97</v>
      </c>
      <c r="F19" s="47">
        <v>94</v>
      </c>
      <c r="G19" s="47"/>
      <c r="H19" s="47"/>
      <c r="I19" s="47">
        <v>90</v>
      </c>
      <c r="J19" s="47">
        <v>94</v>
      </c>
      <c r="K19" s="47"/>
      <c r="L19" s="47"/>
      <c r="M19" s="20">
        <f t="shared" ref="M19:M27" si="1">SUM(E19:K19)</f>
        <v>375</v>
      </c>
    </row>
    <row r="20" spans="1:13" ht="15.75" customHeight="1" x14ac:dyDescent="0.25">
      <c r="A20" s="18">
        <f t="shared" si="0"/>
        <v>10</v>
      </c>
      <c r="B20" s="47" t="s">
        <v>85</v>
      </c>
      <c r="C20" s="47" t="s">
        <v>86</v>
      </c>
      <c r="D20" s="47" t="s">
        <v>87</v>
      </c>
      <c r="E20" s="48">
        <v>100</v>
      </c>
      <c r="F20" s="47">
        <v>99</v>
      </c>
      <c r="G20" s="47"/>
      <c r="H20" s="47"/>
      <c r="I20" s="47">
        <v>100</v>
      </c>
      <c r="J20" s="47"/>
      <c r="K20" s="47"/>
      <c r="L20" s="47">
        <v>100</v>
      </c>
      <c r="M20" s="20">
        <f t="shared" si="1"/>
        <v>299</v>
      </c>
    </row>
    <row r="21" spans="1:13" ht="15.75" customHeight="1" x14ac:dyDescent="0.25">
      <c r="A21" s="18">
        <f t="shared" si="0"/>
        <v>11</v>
      </c>
      <c r="B21" s="48" t="s">
        <v>648</v>
      </c>
      <c r="C21" s="48" t="s">
        <v>649</v>
      </c>
      <c r="D21" s="48" t="s">
        <v>650</v>
      </c>
      <c r="E21" s="48"/>
      <c r="F21" s="47"/>
      <c r="G21" s="47"/>
      <c r="H21" s="47">
        <v>98</v>
      </c>
      <c r="I21" s="47"/>
      <c r="J21" s="47">
        <v>97</v>
      </c>
      <c r="K21" s="47"/>
      <c r="L21" s="47"/>
      <c r="M21" s="20">
        <f t="shared" si="1"/>
        <v>195</v>
      </c>
    </row>
    <row r="22" spans="1:13" ht="15.75" customHeight="1" x14ac:dyDescent="0.25">
      <c r="A22" s="18">
        <f t="shared" si="0"/>
        <v>12</v>
      </c>
      <c r="B22" s="48" t="s">
        <v>98</v>
      </c>
      <c r="C22" s="48" t="s">
        <v>357</v>
      </c>
      <c r="D22" s="48" t="s">
        <v>107</v>
      </c>
      <c r="E22" s="48"/>
      <c r="F22" s="47">
        <v>96</v>
      </c>
      <c r="G22" s="47"/>
      <c r="H22" s="47"/>
      <c r="I22" s="47">
        <v>95</v>
      </c>
      <c r="J22" s="47"/>
      <c r="K22" s="47"/>
      <c r="L22" s="47"/>
      <c r="M22" s="20">
        <f t="shared" si="1"/>
        <v>191</v>
      </c>
    </row>
    <row r="23" spans="1:13" ht="15.75" customHeight="1" x14ac:dyDescent="0.25">
      <c r="A23" s="18">
        <f t="shared" si="0"/>
        <v>13</v>
      </c>
      <c r="B23" s="47" t="s">
        <v>123</v>
      </c>
      <c r="C23" s="47" t="s">
        <v>124</v>
      </c>
      <c r="D23" s="47" t="s">
        <v>107</v>
      </c>
      <c r="E23" s="48">
        <v>95</v>
      </c>
      <c r="F23" s="47">
        <v>92</v>
      </c>
      <c r="G23" s="47"/>
      <c r="H23" s="47"/>
      <c r="I23" s="47"/>
      <c r="J23" s="47"/>
      <c r="K23" s="47"/>
      <c r="L23" s="47"/>
      <c r="M23" s="20">
        <f t="shared" si="1"/>
        <v>187</v>
      </c>
    </row>
    <row r="24" spans="1:13" ht="13" x14ac:dyDescent="0.25">
      <c r="A24" s="18">
        <f t="shared" si="0"/>
        <v>14</v>
      </c>
      <c r="B24" s="48" t="s">
        <v>352</v>
      </c>
      <c r="C24" s="48" t="s">
        <v>353</v>
      </c>
      <c r="D24" s="48" t="s">
        <v>354</v>
      </c>
      <c r="E24" s="48"/>
      <c r="F24" s="47">
        <v>100</v>
      </c>
      <c r="G24" s="47"/>
      <c r="H24" s="47"/>
      <c r="I24" s="47"/>
      <c r="J24" s="47"/>
      <c r="K24" s="47"/>
      <c r="L24" s="47"/>
      <c r="M24" s="20">
        <f t="shared" si="1"/>
        <v>100</v>
      </c>
    </row>
    <row r="25" spans="1:13" ht="13" x14ac:dyDescent="0.25">
      <c r="A25" s="18">
        <f t="shared" si="0"/>
        <v>15</v>
      </c>
      <c r="B25" s="48" t="s">
        <v>502</v>
      </c>
      <c r="C25" s="48" t="s">
        <v>503</v>
      </c>
      <c r="D25" s="48" t="s">
        <v>31</v>
      </c>
      <c r="E25" s="48"/>
      <c r="F25" s="47"/>
      <c r="G25" s="47">
        <v>95</v>
      </c>
      <c r="H25" s="47"/>
      <c r="I25" s="47"/>
      <c r="J25" s="47"/>
      <c r="K25" s="47"/>
      <c r="L25" s="47"/>
      <c r="M25" s="20">
        <f t="shared" si="1"/>
        <v>95</v>
      </c>
    </row>
    <row r="26" spans="1:13" ht="13" x14ac:dyDescent="0.25">
      <c r="A26" s="18">
        <f t="shared" si="0"/>
        <v>16</v>
      </c>
      <c r="B26" s="48" t="s">
        <v>498</v>
      </c>
      <c r="C26" s="48" t="s">
        <v>651</v>
      </c>
      <c r="D26" s="48" t="s">
        <v>652</v>
      </c>
      <c r="E26" s="48"/>
      <c r="F26" s="47"/>
      <c r="G26" s="47"/>
      <c r="H26" s="47">
        <v>95</v>
      </c>
      <c r="I26" s="47"/>
      <c r="J26" s="47"/>
      <c r="K26" s="47"/>
      <c r="L26" s="47"/>
      <c r="M26" s="20">
        <f t="shared" si="1"/>
        <v>95</v>
      </c>
    </row>
    <row r="27" spans="1:13" ht="13" x14ac:dyDescent="0.25">
      <c r="A27" s="18">
        <f t="shared" si="0"/>
        <v>17</v>
      </c>
      <c r="B27" s="48" t="s">
        <v>689</v>
      </c>
      <c r="C27" s="48" t="s">
        <v>690</v>
      </c>
      <c r="D27" s="48"/>
      <c r="E27" s="48"/>
      <c r="F27" s="47"/>
      <c r="G27" s="47"/>
      <c r="H27" s="47"/>
      <c r="I27" s="47"/>
      <c r="J27" s="47">
        <v>92</v>
      </c>
      <c r="K27" s="47"/>
      <c r="L27" s="47"/>
      <c r="M27" s="20">
        <f t="shared" si="1"/>
        <v>92</v>
      </c>
    </row>
    <row r="28" spans="1:13" ht="13" x14ac:dyDescent="0.25">
      <c r="A28" s="4"/>
      <c r="B28" s="4"/>
      <c r="C28" s="4"/>
      <c r="D28" s="4"/>
      <c r="E28" s="4"/>
      <c r="F28" s="5"/>
      <c r="G28" s="5"/>
      <c r="H28" s="5"/>
      <c r="I28" s="5"/>
      <c r="J28" s="5"/>
      <c r="K28" s="5"/>
      <c r="L28" s="5"/>
      <c r="M28" s="4"/>
    </row>
    <row r="29" spans="1:13" ht="13" x14ac:dyDescent="0.25">
      <c r="A29" s="4"/>
      <c r="B29" s="4"/>
      <c r="C29" s="4"/>
      <c r="D29" s="4"/>
      <c r="E29" s="4"/>
      <c r="F29" s="5"/>
      <c r="G29" s="5"/>
      <c r="H29" s="5"/>
      <c r="I29" s="5"/>
      <c r="J29" s="5"/>
      <c r="K29" s="5"/>
      <c r="L29" s="5"/>
      <c r="M29" s="4"/>
    </row>
    <row r="30" spans="1:13" ht="13" x14ac:dyDescent="0.25">
      <c r="A30" s="4"/>
      <c r="B30" s="4"/>
      <c r="C30" s="4"/>
      <c r="D30" s="4"/>
      <c r="E30" s="4"/>
      <c r="F30" s="5"/>
      <c r="G30" s="5"/>
      <c r="H30" s="5"/>
      <c r="I30" s="5"/>
      <c r="J30" s="5"/>
      <c r="K30" s="5"/>
      <c r="L30" s="5"/>
      <c r="M30" s="4"/>
    </row>
    <row r="31" spans="1:13" ht="13" x14ac:dyDescent="0.25">
      <c r="A31" s="4"/>
      <c r="B31" s="4"/>
      <c r="C31" s="4"/>
      <c r="D31" s="4"/>
      <c r="E31" s="4"/>
      <c r="F31" s="5"/>
      <c r="G31" s="5"/>
      <c r="H31" s="5"/>
      <c r="I31" s="5"/>
      <c r="J31" s="5"/>
      <c r="K31" s="5"/>
      <c r="L31" s="5"/>
      <c r="M31" s="4"/>
    </row>
    <row r="32" spans="1:13" ht="13" x14ac:dyDescent="0.25">
      <c r="A32" s="4"/>
      <c r="B32" s="4"/>
      <c r="C32" s="4"/>
      <c r="D32" s="4"/>
      <c r="E32" s="4"/>
      <c r="F32" s="5"/>
      <c r="G32" s="5"/>
      <c r="H32" s="5"/>
      <c r="I32" s="5"/>
      <c r="J32" s="5"/>
      <c r="K32" s="5"/>
      <c r="L32" s="5"/>
      <c r="M32" s="4"/>
    </row>
    <row r="33" spans="1:13" ht="13" x14ac:dyDescent="0.25">
      <c r="A33" s="4"/>
      <c r="B33" s="4"/>
      <c r="C33" s="4"/>
      <c r="D33" s="4"/>
      <c r="E33" s="4"/>
      <c r="F33" s="5"/>
      <c r="G33" s="5"/>
      <c r="H33" s="5"/>
      <c r="I33" s="5"/>
      <c r="J33" s="5"/>
      <c r="K33" s="5"/>
      <c r="L33" s="5"/>
      <c r="M33" s="4"/>
    </row>
    <row r="34" spans="1:13" ht="13" x14ac:dyDescent="0.25">
      <c r="A34" s="4"/>
      <c r="B34" s="4"/>
      <c r="C34" s="4"/>
      <c r="D34" s="4"/>
      <c r="E34" s="4"/>
      <c r="F34" s="5"/>
      <c r="G34" s="5"/>
      <c r="H34" s="5"/>
      <c r="I34" s="5"/>
      <c r="J34" s="5"/>
      <c r="K34" s="5"/>
      <c r="L34" s="5"/>
      <c r="M34" s="4"/>
    </row>
    <row r="35" spans="1:13" ht="13" x14ac:dyDescent="0.25">
      <c r="A35" s="4"/>
      <c r="B35" s="4"/>
      <c r="C35" s="4"/>
      <c r="D35" s="4"/>
      <c r="E35" s="4"/>
      <c r="F35" s="5"/>
      <c r="G35" s="5"/>
      <c r="H35" s="5"/>
      <c r="I35" s="5"/>
      <c r="J35" s="5"/>
      <c r="K35" s="5"/>
      <c r="L35" s="5"/>
      <c r="M35" s="4"/>
    </row>
    <row r="36" spans="1:13" ht="13" x14ac:dyDescent="0.25">
      <c r="A36" s="4"/>
      <c r="B36" s="4"/>
      <c r="C36" s="4"/>
      <c r="D36" s="4"/>
      <c r="E36" s="4"/>
      <c r="F36" s="5"/>
      <c r="G36" s="5"/>
      <c r="H36" s="5"/>
      <c r="I36" s="5"/>
      <c r="J36" s="5"/>
      <c r="K36" s="5"/>
      <c r="L36" s="5"/>
      <c r="M36" s="4"/>
    </row>
    <row r="37" spans="1:13" ht="13" x14ac:dyDescent="0.25">
      <c r="A37" s="4"/>
      <c r="B37" s="4"/>
      <c r="C37" s="4"/>
      <c r="D37" s="4"/>
      <c r="E37" s="4"/>
      <c r="F37" s="5"/>
      <c r="G37" s="5"/>
      <c r="H37" s="5"/>
      <c r="I37" s="5"/>
      <c r="J37" s="5"/>
      <c r="K37" s="5"/>
      <c r="L37" s="5"/>
      <c r="M37" s="4"/>
    </row>
    <row r="38" spans="1:13" ht="13" x14ac:dyDescent="0.25">
      <c r="A38" s="4"/>
      <c r="B38" s="4"/>
      <c r="C38" s="4"/>
      <c r="D38" s="4"/>
      <c r="E38" s="4"/>
      <c r="F38" s="5"/>
      <c r="G38" s="5"/>
      <c r="H38" s="5"/>
      <c r="I38" s="5"/>
      <c r="J38" s="5"/>
      <c r="K38" s="5"/>
      <c r="L38" s="5"/>
      <c r="M38" s="4"/>
    </row>
    <row r="39" spans="1:13" ht="13" x14ac:dyDescent="0.25">
      <c r="A39" s="4"/>
      <c r="B39" s="4"/>
      <c r="C39" s="4"/>
      <c r="D39" s="4"/>
      <c r="E39" s="4"/>
      <c r="F39" s="5"/>
      <c r="G39" s="5"/>
      <c r="H39" s="5"/>
      <c r="I39" s="5"/>
      <c r="J39" s="5"/>
      <c r="K39" s="5"/>
      <c r="L39" s="5"/>
      <c r="M39" s="4"/>
    </row>
    <row r="40" spans="1:13" ht="13" x14ac:dyDescent="0.25">
      <c r="A40" s="4"/>
      <c r="B40" s="4"/>
      <c r="C40" s="4"/>
      <c r="D40" s="4"/>
      <c r="E40" s="4"/>
      <c r="F40" s="5"/>
      <c r="G40" s="5"/>
      <c r="H40" s="5"/>
      <c r="I40" s="5"/>
      <c r="J40" s="5"/>
      <c r="K40" s="5"/>
      <c r="L40" s="5"/>
      <c r="M40" s="4"/>
    </row>
    <row r="41" spans="1:13" ht="13" x14ac:dyDescent="0.25">
      <c r="A41" s="4"/>
      <c r="B41" s="4"/>
      <c r="C41" s="4"/>
      <c r="D41" s="4"/>
      <c r="E41" s="4"/>
      <c r="F41" s="5"/>
      <c r="G41" s="5"/>
      <c r="H41" s="5"/>
      <c r="I41" s="5"/>
      <c r="J41" s="5"/>
      <c r="K41" s="5"/>
      <c r="L41" s="5"/>
      <c r="M41" s="4"/>
    </row>
    <row r="42" spans="1:13" ht="13" x14ac:dyDescent="0.25">
      <c r="A42" s="4"/>
      <c r="B42" s="4"/>
      <c r="C42" s="4"/>
      <c r="D42" s="4"/>
      <c r="E42" s="4"/>
      <c r="F42" s="5"/>
      <c r="G42" s="5"/>
      <c r="H42" s="5"/>
      <c r="I42" s="5"/>
      <c r="J42" s="5"/>
      <c r="K42" s="5"/>
      <c r="L42" s="5"/>
      <c r="M42" s="4"/>
    </row>
    <row r="43" spans="1:13" ht="13" x14ac:dyDescent="0.25">
      <c r="A43" s="4"/>
      <c r="B43" s="4"/>
      <c r="C43" s="4"/>
      <c r="D43" s="4"/>
      <c r="E43" s="4"/>
      <c r="F43" s="5"/>
      <c r="G43" s="5"/>
      <c r="H43" s="5"/>
      <c r="I43" s="5"/>
      <c r="J43" s="5"/>
      <c r="K43" s="5"/>
      <c r="L43" s="5"/>
      <c r="M43" s="4"/>
    </row>
    <row r="44" spans="1:13" ht="13" x14ac:dyDescent="0.25">
      <c r="A44" s="4"/>
      <c r="B44" s="4"/>
      <c r="C44" s="4"/>
      <c r="D44" s="4"/>
      <c r="E44" s="4"/>
      <c r="F44" s="5"/>
      <c r="G44" s="5"/>
      <c r="H44" s="5"/>
      <c r="I44" s="5"/>
      <c r="J44" s="5"/>
      <c r="K44" s="5"/>
      <c r="L44" s="5"/>
      <c r="M44" s="4"/>
    </row>
    <row r="45" spans="1:13" ht="13" x14ac:dyDescent="0.25">
      <c r="A45" s="4"/>
      <c r="B45" s="4"/>
      <c r="C45" s="4"/>
      <c r="D45" s="4"/>
      <c r="E45" s="4"/>
      <c r="F45" s="5"/>
      <c r="G45" s="5"/>
      <c r="H45" s="5"/>
      <c r="I45" s="5"/>
      <c r="J45" s="5"/>
      <c r="K45" s="5"/>
      <c r="L45" s="5"/>
      <c r="M45" s="4"/>
    </row>
    <row r="46" spans="1:13" ht="13" x14ac:dyDescent="0.25">
      <c r="A46" s="4"/>
      <c r="B46" s="4"/>
      <c r="C46" s="4"/>
      <c r="D46" s="4"/>
      <c r="E46" s="4"/>
      <c r="F46" s="5"/>
      <c r="G46" s="5"/>
      <c r="H46" s="5"/>
      <c r="I46" s="5"/>
      <c r="J46" s="5"/>
      <c r="K46" s="5"/>
      <c r="L46" s="5"/>
      <c r="M46" s="4"/>
    </row>
    <row r="47" spans="1:13" ht="13" x14ac:dyDescent="0.25">
      <c r="A47" s="4"/>
      <c r="B47" s="4"/>
      <c r="C47" s="4"/>
      <c r="D47" s="4"/>
      <c r="E47" s="4"/>
      <c r="F47" s="5"/>
      <c r="G47" s="5"/>
      <c r="H47" s="5"/>
      <c r="I47" s="5"/>
      <c r="J47" s="5"/>
      <c r="K47" s="5"/>
      <c r="L47" s="5"/>
      <c r="M47" s="4"/>
    </row>
    <row r="48" spans="1:13" ht="13" x14ac:dyDescent="0.25">
      <c r="A48" s="4"/>
      <c r="B48" s="4"/>
      <c r="C48" s="4"/>
      <c r="D48" s="4"/>
      <c r="E48" s="4"/>
      <c r="F48" s="5"/>
      <c r="G48" s="5"/>
      <c r="H48" s="5"/>
      <c r="I48" s="5"/>
      <c r="J48" s="5"/>
      <c r="K48" s="5"/>
      <c r="L48" s="5"/>
      <c r="M48" s="4"/>
    </row>
    <row r="49" spans="1:13" ht="13" x14ac:dyDescent="0.25">
      <c r="A49" s="4"/>
      <c r="B49" s="4"/>
      <c r="C49" s="4"/>
      <c r="D49" s="4"/>
      <c r="E49" s="4"/>
      <c r="F49" s="5"/>
      <c r="G49" s="5"/>
      <c r="H49" s="5"/>
      <c r="I49" s="5"/>
      <c r="J49" s="5"/>
      <c r="K49" s="5"/>
      <c r="L49" s="5"/>
      <c r="M49" s="4"/>
    </row>
    <row r="50" spans="1:13" ht="13" x14ac:dyDescent="0.25">
      <c r="A50" s="4"/>
      <c r="B50" s="4"/>
      <c r="C50" s="4"/>
      <c r="D50" s="4"/>
      <c r="E50" s="4"/>
      <c r="F50" s="5"/>
      <c r="G50" s="5"/>
      <c r="H50" s="5"/>
      <c r="I50" s="5"/>
      <c r="J50" s="5"/>
      <c r="K50" s="5"/>
      <c r="L50" s="5"/>
      <c r="M50" s="4"/>
    </row>
    <row r="51" spans="1:13" ht="13" x14ac:dyDescent="0.25">
      <c r="A51" s="4"/>
      <c r="B51" s="4"/>
      <c r="C51" s="4"/>
      <c r="D51" s="4"/>
      <c r="E51" s="4"/>
      <c r="F51" s="5"/>
      <c r="G51" s="5"/>
      <c r="H51" s="5"/>
      <c r="I51" s="5"/>
      <c r="J51" s="5"/>
      <c r="K51" s="5"/>
      <c r="L51" s="5"/>
      <c r="M51" s="4"/>
    </row>
    <row r="52" spans="1:13" ht="13" x14ac:dyDescent="0.25">
      <c r="A52" s="4"/>
      <c r="B52" s="4"/>
      <c r="C52" s="4"/>
      <c r="D52" s="4"/>
      <c r="E52" s="4"/>
      <c r="F52" s="5"/>
      <c r="G52" s="5"/>
      <c r="H52" s="5"/>
      <c r="I52" s="5"/>
      <c r="J52" s="5"/>
      <c r="K52" s="5"/>
      <c r="L52" s="5"/>
      <c r="M52" s="4"/>
    </row>
    <row r="53" spans="1:13" ht="13" x14ac:dyDescent="0.25">
      <c r="A53" s="4"/>
      <c r="B53" s="4"/>
      <c r="C53" s="4"/>
      <c r="D53" s="4"/>
      <c r="E53" s="4"/>
      <c r="F53" s="5"/>
      <c r="G53" s="5"/>
      <c r="H53" s="5"/>
      <c r="I53" s="5"/>
      <c r="J53" s="5"/>
      <c r="K53" s="5"/>
      <c r="L53" s="5"/>
      <c r="M53" s="4"/>
    </row>
    <row r="54" spans="1:13" ht="13" x14ac:dyDescent="0.25">
      <c r="A54" s="4"/>
      <c r="B54" s="4"/>
      <c r="C54" s="4"/>
      <c r="D54" s="4"/>
      <c r="E54" s="4"/>
      <c r="F54" s="5"/>
      <c r="G54" s="5"/>
      <c r="H54" s="5"/>
      <c r="I54" s="5"/>
      <c r="J54" s="5"/>
      <c r="K54" s="5"/>
      <c r="L54" s="5"/>
      <c r="M54" s="4"/>
    </row>
    <row r="55" spans="1:13" ht="13" x14ac:dyDescent="0.25">
      <c r="A55" s="4"/>
      <c r="B55" s="4"/>
      <c r="C55" s="4"/>
      <c r="D55" s="4"/>
      <c r="E55" s="4"/>
      <c r="F55" s="5"/>
      <c r="G55" s="5"/>
      <c r="H55" s="5"/>
      <c r="I55" s="5"/>
      <c r="J55" s="5"/>
      <c r="K55" s="5"/>
      <c r="L55" s="5"/>
      <c r="M55" s="4"/>
    </row>
    <row r="56" spans="1:13" ht="13" x14ac:dyDescent="0.25">
      <c r="A56" s="4"/>
      <c r="B56" s="4"/>
      <c r="C56" s="4"/>
      <c r="D56" s="4"/>
      <c r="E56" s="4"/>
      <c r="F56" s="5"/>
      <c r="G56" s="5"/>
      <c r="H56" s="5"/>
      <c r="I56" s="5"/>
      <c r="J56" s="5"/>
      <c r="K56" s="5"/>
      <c r="L56" s="5"/>
      <c r="M56" s="4"/>
    </row>
    <row r="57" spans="1:13" ht="13" x14ac:dyDescent="0.25">
      <c r="A57" s="4"/>
      <c r="B57" s="4"/>
      <c r="C57" s="4"/>
      <c r="D57" s="4"/>
      <c r="E57" s="4"/>
      <c r="F57" s="5"/>
      <c r="G57" s="5"/>
      <c r="H57" s="5"/>
      <c r="I57" s="5"/>
      <c r="J57" s="5"/>
      <c r="K57" s="5"/>
      <c r="L57" s="5"/>
      <c r="M57" s="4"/>
    </row>
    <row r="58" spans="1:13" ht="13" x14ac:dyDescent="0.25">
      <c r="A58" s="4"/>
      <c r="B58" s="4"/>
      <c r="C58" s="4"/>
      <c r="D58" s="4"/>
      <c r="E58" s="4"/>
      <c r="F58" s="5"/>
      <c r="G58" s="5"/>
      <c r="H58" s="5"/>
      <c r="I58" s="5"/>
      <c r="J58" s="5"/>
      <c r="K58" s="5"/>
      <c r="L58" s="5"/>
      <c r="M58" s="4"/>
    </row>
    <row r="59" spans="1:13" ht="13" x14ac:dyDescent="0.25">
      <c r="A59" s="4"/>
      <c r="B59" s="4"/>
      <c r="C59" s="4"/>
      <c r="D59" s="4"/>
      <c r="E59" s="4"/>
      <c r="F59" s="5"/>
      <c r="G59" s="5"/>
      <c r="H59" s="5"/>
      <c r="I59" s="5"/>
      <c r="J59" s="5"/>
      <c r="K59" s="5"/>
      <c r="L59" s="5"/>
      <c r="M59" s="4"/>
    </row>
    <row r="60" spans="1:13" ht="13" x14ac:dyDescent="0.25">
      <c r="A60" s="4"/>
      <c r="B60" s="4"/>
      <c r="C60" s="4"/>
      <c r="D60" s="4"/>
      <c r="E60" s="4"/>
      <c r="F60" s="5"/>
      <c r="G60" s="5"/>
      <c r="H60" s="5"/>
      <c r="I60" s="5"/>
      <c r="J60" s="5"/>
      <c r="K60" s="5"/>
      <c r="L60" s="5"/>
      <c r="M60" s="4"/>
    </row>
    <row r="61" spans="1:13" ht="13" x14ac:dyDescent="0.25">
      <c r="A61" s="4"/>
      <c r="B61" s="4"/>
      <c r="C61" s="4"/>
      <c r="D61" s="4"/>
      <c r="E61" s="4"/>
      <c r="F61" s="5"/>
      <c r="G61" s="5"/>
      <c r="H61" s="5"/>
      <c r="I61" s="5"/>
      <c r="J61" s="5"/>
      <c r="K61" s="5"/>
      <c r="L61" s="5"/>
      <c r="M61" s="4"/>
    </row>
    <row r="62" spans="1:13" ht="13" x14ac:dyDescent="0.25">
      <c r="A62" s="4"/>
      <c r="B62" s="4"/>
      <c r="C62" s="4"/>
      <c r="D62" s="4"/>
      <c r="E62" s="4"/>
      <c r="F62" s="5"/>
      <c r="G62" s="5"/>
      <c r="H62" s="5"/>
      <c r="I62" s="5"/>
      <c r="J62" s="5"/>
      <c r="K62" s="5"/>
      <c r="L62" s="5"/>
      <c r="M62" s="4"/>
    </row>
    <row r="63" spans="1:13" ht="13" x14ac:dyDescent="0.25">
      <c r="A63" s="4"/>
      <c r="B63" s="4"/>
      <c r="C63" s="4"/>
      <c r="D63" s="4"/>
      <c r="E63" s="4"/>
      <c r="F63" s="5"/>
      <c r="G63" s="5"/>
      <c r="H63" s="5"/>
      <c r="I63" s="5"/>
      <c r="J63" s="5"/>
      <c r="K63" s="5"/>
      <c r="L63" s="5"/>
      <c r="M63" s="4"/>
    </row>
    <row r="64" spans="1:13" ht="13" x14ac:dyDescent="0.25">
      <c r="A64" s="4"/>
      <c r="B64" s="4"/>
      <c r="C64" s="4"/>
      <c r="D64" s="4"/>
      <c r="E64" s="4"/>
      <c r="F64" s="5"/>
      <c r="G64" s="5"/>
      <c r="H64" s="5"/>
      <c r="I64" s="5"/>
      <c r="J64" s="5"/>
      <c r="K64" s="5"/>
      <c r="L64" s="5"/>
      <c r="M64" s="4"/>
    </row>
    <row r="65" spans="1:13" ht="13" x14ac:dyDescent="0.25">
      <c r="A65" s="4"/>
      <c r="B65" s="4"/>
      <c r="C65" s="4"/>
      <c r="D65" s="4"/>
      <c r="E65" s="4"/>
      <c r="F65" s="5"/>
      <c r="G65" s="5"/>
      <c r="H65" s="5"/>
      <c r="I65" s="5"/>
      <c r="J65" s="5"/>
      <c r="K65" s="5"/>
      <c r="L65" s="5"/>
      <c r="M65" s="4"/>
    </row>
    <row r="66" spans="1:13" ht="13" x14ac:dyDescent="0.25">
      <c r="A66" s="4"/>
      <c r="B66" s="4"/>
      <c r="C66" s="4"/>
      <c r="D66" s="4"/>
      <c r="E66" s="4"/>
      <c r="F66" s="5"/>
      <c r="G66" s="5"/>
      <c r="H66" s="5"/>
      <c r="I66" s="5"/>
      <c r="J66" s="5"/>
      <c r="K66" s="5"/>
      <c r="L66" s="5"/>
      <c r="M66" s="4"/>
    </row>
    <row r="67" spans="1:13" ht="13" x14ac:dyDescent="0.25">
      <c r="A67" s="4"/>
      <c r="B67" s="4"/>
      <c r="C67" s="4"/>
      <c r="D67" s="4"/>
      <c r="E67" s="4"/>
      <c r="F67" s="5"/>
      <c r="G67" s="5"/>
      <c r="H67" s="5"/>
      <c r="I67" s="5"/>
      <c r="J67" s="5"/>
      <c r="K67" s="5"/>
      <c r="L67" s="5"/>
      <c r="M67" s="4"/>
    </row>
    <row r="68" spans="1:13" ht="13" x14ac:dyDescent="0.25">
      <c r="A68" s="4"/>
      <c r="B68" s="4"/>
      <c r="C68" s="4"/>
      <c r="D68" s="4"/>
      <c r="E68" s="4"/>
      <c r="F68" s="5"/>
      <c r="G68" s="5"/>
      <c r="H68" s="5"/>
      <c r="I68" s="5"/>
      <c r="J68" s="5"/>
      <c r="K68" s="5"/>
      <c r="L68" s="5"/>
      <c r="M68" s="4"/>
    </row>
    <row r="69" spans="1:13" ht="13" x14ac:dyDescent="0.25">
      <c r="A69" s="4"/>
      <c r="B69" s="4"/>
      <c r="C69" s="4"/>
      <c r="D69" s="4"/>
      <c r="E69" s="4"/>
      <c r="F69" s="5"/>
      <c r="G69" s="5"/>
      <c r="H69" s="5"/>
      <c r="I69" s="5"/>
      <c r="J69" s="5"/>
      <c r="K69" s="5"/>
      <c r="L69" s="5"/>
      <c r="M69" s="4"/>
    </row>
    <row r="70" spans="1:13" ht="13" x14ac:dyDescent="0.25">
      <c r="A70" s="4"/>
      <c r="B70" s="4"/>
      <c r="C70" s="4"/>
      <c r="D70" s="4"/>
      <c r="E70" s="4"/>
      <c r="F70" s="5"/>
      <c r="G70" s="5"/>
      <c r="H70" s="5"/>
      <c r="I70" s="5"/>
      <c r="J70" s="5"/>
      <c r="K70" s="5"/>
      <c r="L70" s="5"/>
      <c r="M70" s="4"/>
    </row>
    <row r="71" spans="1:13" ht="13" x14ac:dyDescent="0.25">
      <c r="A71" s="4"/>
      <c r="B71" s="4"/>
      <c r="C71" s="4"/>
      <c r="D71" s="4"/>
      <c r="E71" s="4"/>
      <c r="F71" s="5"/>
      <c r="G71" s="5"/>
      <c r="H71" s="5"/>
      <c r="I71" s="5"/>
      <c r="J71" s="5"/>
      <c r="K71" s="5"/>
      <c r="L71" s="5"/>
      <c r="M71" s="4"/>
    </row>
    <row r="72" spans="1:13" ht="13" x14ac:dyDescent="0.25">
      <c r="A72" s="4"/>
      <c r="B72" s="4"/>
      <c r="C72" s="4"/>
      <c r="D72" s="4"/>
      <c r="E72" s="4"/>
      <c r="F72" s="5"/>
      <c r="G72" s="5"/>
      <c r="H72" s="5"/>
      <c r="I72" s="5"/>
      <c r="J72" s="5"/>
      <c r="K72" s="5"/>
      <c r="L72" s="5"/>
      <c r="M72" s="4"/>
    </row>
    <row r="73" spans="1:13" ht="13" x14ac:dyDescent="0.25">
      <c r="A73" s="4"/>
      <c r="B73" s="4"/>
      <c r="C73" s="4"/>
      <c r="D73" s="4"/>
      <c r="E73" s="4"/>
      <c r="F73" s="5"/>
      <c r="G73" s="5"/>
      <c r="H73" s="5"/>
      <c r="I73" s="5"/>
      <c r="J73" s="5"/>
      <c r="K73" s="5"/>
      <c r="L73" s="5"/>
      <c r="M73" s="4"/>
    </row>
    <row r="74" spans="1:13" ht="13" x14ac:dyDescent="0.25">
      <c r="A74" s="4"/>
      <c r="B74" s="4"/>
      <c r="C74" s="4"/>
      <c r="D74" s="4"/>
      <c r="E74" s="4"/>
      <c r="F74" s="5"/>
      <c r="G74" s="5"/>
      <c r="H74" s="5"/>
      <c r="I74" s="5"/>
      <c r="J74" s="5"/>
      <c r="K74" s="5"/>
      <c r="L74" s="5"/>
      <c r="M74" s="4"/>
    </row>
    <row r="75" spans="1:13" ht="13" x14ac:dyDescent="0.25">
      <c r="A75" s="4"/>
      <c r="B75" s="4"/>
      <c r="C75" s="4"/>
      <c r="D75" s="4"/>
      <c r="E75" s="4"/>
      <c r="F75" s="5"/>
      <c r="G75" s="5"/>
      <c r="H75" s="5"/>
      <c r="I75" s="5"/>
      <c r="J75" s="5"/>
      <c r="K75" s="5"/>
      <c r="L75" s="5"/>
      <c r="M75" s="4"/>
    </row>
    <row r="76" spans="1:13" ht="13" x14ac:dyDescent="0.25">
      <c r="A76" s="4"/>
      <c r="B76" s="4"/>
      <c r="C76" s="4"/>
      <c r="D76" s="4"/>
      <c r="E76" s="4"/>
      <c r="F76" s="5"/>
      <c r="G76" s="5"/>
      <c r="H76" s="5"/>
      <c r="I76" s="5"/>
      <c r="J76" s="5"/>
      <c r="K76" s="5"/>
      <c r="L76" s="5"/>
      <c r="M76" s="4"/>
    </row>
    <row r="77" spans="1:13" ht="13" x14ac:dyDescent="0.25">
      <c r="A77" s="4"/>
      <c r="B77" s="4"/>
      <c r="C77" s="4"/>
      <c r="D77" s="4"/>
      <c r="E77" s="4"/>
      <c r="F77" s="5"/>
      <c r="G77" s="5"/>
      <c r="H77" s="5"/>
      <c r="I77" s="5"/>
      <c r="J77" s="5"/>
      <c r="K77" s="5"/>
      <c r="L77" s="5"/>
      <c r="M77" s="4"/>
    </row>
    <row r="78" spans="1:13" ht="13" x14ac:dyDescent="0.25">
      <c r="A78" s="4"/>
      <c r="B78" s="4"/>
      <c r="C78" s="4"/>
      <c r="D78" s="4"/>
      <c r="E78" s="4"/>
      <c r="F78" s="5"/>
      <c r="G78" s="5"/>
      <c r="H78" s="5"/>
      <c r="I78" s="5"/>
      <c r="J78" s="5"/>
      <c r="K78" s="5"/>
      <c r="L78" s="5"/>
      <c r="M78" s="4"/>
    </row>
    <row r="79" spans="1:13" ht="13" x14ac:dyDescent="0.25">
      <c r="A79" s="4"/>
      <c r="B79" s="4"/>
      <c r="C79" s="4"/>
      <c r="D79" s="4"/>
      <c r="E79" s="4"/>
      <c r="F79" s="5"/>
      <c r="G79" s="5"/>
      <c r="H79" s="5"/>
      <c r="I79" s="5"/>
      <c r="J79" s="5"/>
      <c r="K79" s="5"/>
      <c r="L79" s="5"/>
      <c r="M79" s="4"/>
    </row>
    <row r="80" spans="1:13" ht="13" x14ac:dyDescent="0.25">
      <c r="A80" s="4"/>
      <c r="B80" s="4"/>
      <c r="C80" s="4"/>
      <c r="D80" s="4"/>
      <c r="E80" s="4"/>
      <c r="F80" s="5"/>
      <c r="G80" s="5"/>
      <c r="H80" s="5"/>
      <c r="I80" s="5"/>
      <c r="J80" s="5"/>
      <c r="K80" s="5"/>
      <c r="L80" s="5"/>
      <c r="M80" s="4"/>
    </row>
    <row r="81" spans="1:13" ht="13" x14ac:dyDescent="0.25">
      <c r="A81" s="4"/>
      <c r="B81" s="4"/>
      <c r="C81" s="4"/>
      <c r="D81" s="4"/>
      <c r="E81" s="4"/>
      <c r="F81" s="5"/>
      <c r="G81" s="5"/>
      <c r="H81" s="5"/>
      <c r="I81" s="5"/>
      <c r="J81" s="5"/>
      <c r="K81" s="5"/>
      <c r="L81" s="5"/>
      <c r="M81" s="4"/>
    </row>
    <row r="82" spans="1:13" ht="13" x14ac:dyDescent="0.25">
      <c r="A82" s="4"/>
      <c r="B82" s="4"/>
      <c r="C82" s="4"/>
      <c r="D82" s="4"/>
      <c r="E82" s="4"/>
      <c r="F82" s="5"/>
      <c r="G82" s="5"/>
      <c r="H82" s="5"/>
      <c r="I82" s="5"/>
      <c r="J82" s="5"/>
      <c r="K82" s="5"/>
      <c r="L82" s="5"/>
      <c r="M82" s="4"/>
    </row>
    <row r="83" spans="1:13" ht="13" x14ac:dyDescent="0.25">
      <c r="A83" s="4"/>
      <c r="B83" s="4"/>
      <c r="C83" s="4"/>
      <c r="D83" s="4"/>
      <c r="E83" s="4"/>
      <c r="F83" s="5"/>
      <c r="G83" s="5"/>
      <c r="H83" s="5"/>
      <c r="I83" s="5"/>
      <c r="J83" s="5"/>
      <c r="K83" s="5"/>
      <c r="L83" s="5"/>
      <c r="M83" s="4"/>
    </row>
    <row r="84" spans="1:13" ht="13" x14ac:dyDescent="0.25">
      <c r="A84" s="4"/>
      <c r="B84" s="4"/>
      <c r="C84" s="4"/>
      <c r="D84" s="4"/>
      <c r="E84" s="4"/>
      <c r="F84" s="5"/>
      <c r="G84" s="5"/>
      <c r="H84" s="5"/>
      <c r="I84" s="5"/>
      <c r="J84" s="5"/>
      <c r="K84" s="5"/>
      <c r="L84" s="5"/>
      <c r="M84" s="4"/>
    </row>
    <row r="85" spans="1:13" ht="13" x14ac:dyDescent="0.25">
      <c r="A85" s="4"/>
      <c r="B85" s="4"/>
      <c r="C85" s="4"/>
      <c r="D85" s="4"/>
      <c r="E85" s="4"/>
      <c r="F85" s="5"/>
      <c r="G85" s="5"/>
      <c r="H85" s="5"/>
      <c r="I85" s="5"/>
      <c r="J85" s="5"/>
      <c r="K85" s="5"/>
      <c r="L85" s="5"/>
      <c r="M85" s="4"/>
    </row>
    <row r="86" spans="1:13" ht="13" x14ac:dyDescent="0.25">
      <c r="A86" s="4"/>
      <c r="B86" s="4"/>
      <c r="C86" s="4"/>
      <c r="D86" s="4"/>
      <c r="E86" s="4"/>
      <c r="F86" s="5"/>
      <c r="G86" s="5"/>
      <c r="H86" s="5"/>
      <c r="I86" s="5"/>
      <c r="J86" s="5"/>
      <c r="K86" s="5"/>
      <c r="L86" s="5"/>
      <c r="M86" s="4"/>
    </row>
    <row r="87" spans="1:13" ht="13" x14ac:dyDescent="0.25">
      <c r="A87" s="4"/>
      <c r="B87" s="4"/>
      <c r="C87" s="4"/>
      <c r="D87" s="4"/>
      <c r="E87" s="4"/>
      <c r="F87" s="5"/>
      <c r="G87" s="5"/>
      <c r="H87" s="5"/>
      <c r="I87" s="5"/>
      <c r="J87" s="5"/>
      <c r="K87" s="5"/>
      <c r="L87" s="5"/>
      <c r="M87" s="4"/>
    </row>
    <row r="88" spans="1:13" ht="13" x14ac:dyDescent="0.25">
      <c r="A88" s="4"/>
      <c r="B88" s="4"/>
      <c r="C88" s="4"/>
      <c r="D88" s="4"/>
      <c r="E88" s="4"/>
      <c r="F88" s="5"/>
      <c r="G88" s="5"/>
      <c r="H88" s="5"/>
      <c r="I88" s="5"/>
      <c r="J88" s="5"/>
      <c r="K88" s="5"/>
      <c r="L88" s="5"/>
      <c r="M88" s="4"/>
    </row>
    <row r="89" spans="1:13" ht="13" x14ac:dyDescent="0.25">
      <c r="A89" s="4"/>
      <c r="B89" s="4"/>
      <c r="C89" s="4"/>
      <c r="D89" s="4"/>
      <c r="E89" s="4"/>
      <c r="F89" s="5"/>
      <c r="G89" s="5"/>
      <c r="H89" s="5"/>
      <c r="I89" s="5"/>
      <c r="J89" s="5"/>
      <c r="K89" s="5"/>
      <c r="L89" s="5"/>
      <c r="M89" s="4"/>
    </row>
  </sheetData>
  <sortState xmlns:xlrd2="http://schemas.microsoft.com/office/spreadsheetml/2017/richdata2" ref="B11:M27">
    <sortCondition descending="1" ref="M11:M27"/>
  </sortState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</sheetPr>
  <dimension ref="A7:AI88"/>
  <sheetViews>
    <sheetView topLeftCell="A5" zoomScale="120" zoomScaleNormal="120" workbookViewId="0">
      <selection activeCell="A7" sqref="A7"/>
    </sheetView>
  </sheetViews>
  <sheetFormatPr defaultColWidth="12.6328125" defaultRowHeight="15.75" customHeight="1" x14ac:dyDescent="0.25"/>
  <cols>
    <col min="1" max="1" width="19.08984375" customWidth="1"/>
    <col min="4" max="4" width="17.36328125" customWidth="1"/>
    <col min="15" max="15" width="18.08984375" customWidth="1"/>
    <col min="17" max="17" width="24.1796875" customWidth="1"/>
    <col min="18" max="29" width="0" hidden="1" customWidth="1"/>
  </cols>
  <sheetData>
    <row r="7" spans="1:35" ht="15.75" customHeight="1" x14ac:dyDescent="0.25">
      <c r="A7" s="3" t="s">
        <v>706</v>
      </c>
      <c r="B7" s="4"/>
      <c r="C7" s="4"/>
      <c r="D7" s="4"/>
      <c r="E7" s="4"/>
      <c r="F7" s="3" t="s">
        <v>694</v>
      </c>
      <c r="G7" s="4"/>
      <c r="H7" s="4"/>
      <c r="I7" s="4"/>
      <c r="J7" s="4"/>
      <c r="K7" s="4"/>
      <c r="L7" s="4"/>
    </row>
    <row r="8" spans="1:35" ht="15.75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</row>
    <row r="9" spans="1:35" ht="15.75" customHeight="1" x14ac:dyDescent="0.25">
      <c r="A9" s="10" t="s">
        <v>359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</row>
    <row r="10" spans="1:35" ht="15.75" customHeight="1" x14ac:dyDescent="0.25">
      <c r="A10" s="33" t="s">
        <v>321</v>
      </c>
      <c r="B10" s="33" t="s">
        <v>322</v>
      </c>
      <c r="C10" s="33" t="s">
        <v>323</v>
      </c>
      <c r="D10" s="33" t="s">
        <v>0</v>
      </c>
      <c r="E10" s="34" t="s">
        <v>324</v>
      </c>
      <c r="F10" s="34" t="s">
        <v>326</v>
      </c>
      <c r="G10" s="34" t="s">
        <v>472</v>
      </c>
      <c r="H10" s="34" t="s">
        <v>630</v>
      </c>
      <c r="I10" s="9" t="s">
        <v>682</v>
      </c>
      <c r="J10" s="9" t="s">
        <v>683</v>
      </c>
      <c r="K10" s="9" t="s">
        <v>693</v>
      </c>
      <c r="L10" s="9" t="s">
        <v>700</v>
      </c>
      <c r="M10" s="34" t="s">
        <v>349</v>
      </c>
    </row>
    <row r="11" spans="1:35" ht="15.75" customHeight="1" x14ac:dyDescent="0.25">
      <c r="A11" s="18">
        <v>1</v>
      </c>
      <c r="B11" s="44" t="s">
        <v>96</v>
      </c>
      <c r="C11" s="44" t="s">
        <v>97</v>
      </c>
      <c r="D11" s="44" t="s">
        <v>4</v>
      </c>
      <c r="E11" s="46">
        <v>100</v>
      </c>
      <c r="F11" s="44">
        <v>99</v>
      </c>
      <c r="G11" s="44">
        <v>100</v>
      </c>
      <c r="H11" s="44">
        <v>99</v>
      </c>
      <c r="I11" s="44">
        <v>100</v>
      </c>
      <c r="J11" s="44">
        <v>100</v>
      </c>
      <c r="K11" s="44"/>
      <c r="L11" s="44"/>
      <c r="M11" s="25" cm="1">
        <f t="array" ref="M11">SUM(LARGE(E11:L11, {1,2,3,4,5}))</f>
        <v>499</v>
      </c>
      <c r="N11" s="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G11" s="14"/>
      <c r="AH11" s="14"/>
      <c r="AI11" s="14"/>
    </row>
    <row r="12" spans="1:35" ht="15.75" customHeight="1" x14ac:dyDescent="0.25">
      <c r="A12" s="18">
        <f t="shared" ref="A12:A26" si="0">A11+1</f>
        <v>2</v>
      </c>
      <c r="B12" s="44" t="s">
        <v>360</v>
      </c>
      <c r="C12" s="44" t="s">
        <v>242</v>
      </c>
      <c r="D12" s="44" t="s">
        <v>4</v>
      </c>
      <c r="E12" s="46"/>
      <c r="F12" s="44">
        <v>100</v>
      </c>
      <c r="G12" s="44">
        <v>99</v>
      </c>
      <c r="H12" s="44"/>
      <c r="I12" s="44">
        <v>99</v>
      </c>
      <c r="J12" s="44">
        <v>99</v>
      </c>
      <c r="K12" s="44">
        <v>99</v>
      </c>
      <c r="L12" s="44">
        <v>99</v>
      </c>
      <c r="M12" s="25" cm="1">
        <f t="array" ref="M12">SUM(LARGE(E12:L12, {1,2,3,4,5}))</f>
        <v>496</v>
      </c>
      <c r="N12" s="4"/>
      <c r="U12" s="14"/>
      <c r="V12" s="14"/>
      <c r="W12" s="14"/>
      <c r="X12" s="14"/>
      <c r="Y12" s="14"/>
      <c r="Z12" s="14"/>
      <c r="AA12" s="14"/>
      <c r="AB12" s="14"/>
      <c r="AC12" s="14"/>
      <c r="AD12" s="14"/>
    </row>
    <row r="13" spans="1:35" ht="15.75" customHeight="1" x14ac:dyDescent="0.25">
      <c r="A13" s="18">
        <f t="shared" si="0"/>
        <v>3</v>
      </c>
      <c r="B13" s="44" t="s">
        <v>98</v>
      </c>
      <c r="C13" s="44" t="s">
        <v>99</v>
      </c>
      <c r="D13" s="44" t="s">
        <v>100</v>
      </c>
      <c r="E13" s="46">
        <v>99</v>
      </c>
      <c r="F13" s="44">
        <v>98</v>
      </c>
      <c r="G13" s="44">
        <v>97</v>
      </c>
      <c r="H13" s="44">
        <v>98</v>
      </c>
      <c r="I13" s="44">
        <v>98</v>
      </c>
      <c r="J13" s="44">
        <v>98</v>
      </c>
      <c r="K13" s="44">
        <v>98</v>
      </c>
      <c r="L13" s="44">
        <v>100</v>
      </c>
      <c r="M13" s="25" cm="1">
        <f t="array" ref="M13">SUM(LARGE(E13:L13, {1,2,3,4,5}))</f>
        <v>493</v>
      </c>
      <c r="N13" s="4"/>
      <c r="U13" s="14"/>
      <c r="V13" s="14"/>
      <c r="W13" s="14"/>
      <c r="X13" s="14"/>
      <c r="Y13" s="14"/>
      <c r="Z13" s="14"/>
      <c r="AA13" s="14"/>
      <c r="AB13" s="14"/>
      <c r="AC13" s="14"/>
      <c r="AD13" s="14"/>
    </row>
    <row r="14" spans="1:35" ht="15.75" customHeight="1" x14ac:dyDescent="0.25">
      <c r="A14" s="18">
        <f t="shared" si="0"/>
        <v>4</v>
      </c>
      <c r="B14" s="48" t="s">
        <v>361</v>
      </c>
      <c r="C14" s="48" t="s">
        <v>12</v>
      </c>
      <c r="D14" s="48" t="s">
        <v>40</v>
      </c>
      <c r="E14" s="48"/>
      <c r="F14" s="47">
        <v>96</v>
      </c>
      <c r="G14" s="47">
        <v>95</v>
      </c>
      <c r="H14" s="47">
        <v>95</v>
      </c>
      <c r="I14" s="47">
        <v>97</v>
      </c>
      <c r="J14" s="47">
        <v>97</v>
      </c>
      <c r="K14" s="47"/>
      <c r="L14" s="47">
        <v>97</v>
      </c>
      <c r="M14" s="25" cm="1">
        <f t="array" ref="M14">SUM(LARGE(E14:L14, {1,2,3,4,5}))</f>
        <v>482</v>
      </c>
      <c r="N14" s="4"/>
      <c r="U14" s="14"/>
      <c r="V14" s="14"/>
      <c r="W14" s="14"/>
      <c r="X14" s="14"/>
      <c r="Y14" s="14"/>
      <c r="Z14" s="14"/>
      <c r="AA14" s="14"/>
      <c r="AB14" s="14"/>
      <c r="AD14" s="14"/>
    </row>
    <row r="15" spans="1:35" ht="15.75" customHeight="1" x14ac:dyDescent="0.25">
      <c r="A15" s="18">
        <f t="shared" si="0"/>
        <v>5</v>
      </c>
      <c r="B15" s="47" t="s">
        <v>117</v>
      </c>
      <c r="C15" s="47" t="s">
        <v>33</v>
      </c>
      <c r="D15" s="47" t="s">
        <v>4</v>
      </c>
      <c r="E15" s="48">
        <v>95</v>
      </c>
      <c r="F15" s="47"/>
      <c r="G15" s="47">
        <v>93</v>
      </c>
      <c r="H15" s="47">
        <v>94</v>
      </c>
      <c r="I15" s="47">
        <v>96</v>
      </c>
      <c r="J15" s="47">
        <v>95</v>
      </c>
      <c r="K15" s="47"/>
      <c r="L15" s="47">
        <v>94</v>
      </c>
      <c r="M15" s="25" cm="1">
        <f t="array" ref="M15">SUM(LARGE(E15:L15, {1,2,3,4,5}))</f>
        <v>474</v>
      </c>
      <c r="N15" s="4"/>
      <c r="U15" s="14"/>
      <c r="V15" s="14"/>
      <c r="W15" s="14"/>
      <c r="X15" s="14"/>
      <c r="Y15" s="14"/>
      <c r="Z15" s="14"/>
      <c r="AA15" s="14"/>
      <c r="AB15" s="14"/>
      <c r="AD15" s="14"/>
    </row>
    <row r="16" spans="1:35" ht="15.75" customHeight="1" x14ac:dyDescent="0.25">
      <c r="A16" s="18">
        <f t="shared" si="0"/>
        <v>6</v>
      </c>
      <c r="B16" s="47" t="s">
        <v>112</v>
      </c>
      <c r="C16" s="47" t="s">
        <v>17</v>
      </c>
      <c r="D16" s="47" t="s">
        <v>4</v>
      </c>
      <c r="E16" s="48">
        <v>96</v>
      </c>
      <c r="F16" s="47">
        <v>92</v>
      </c>
      <c r="G16" s="47">
        <v>92</v>
      </c>
      <c r="H16" s="47">
        <v>93</v>
      </c>
      <c r="I16" s="47">
        <v>95</v>
      </c>
      <c r="J16" s="47">
        <v>93</v>
      </c>
      <c r="K16" s="47"/>
      <c r="L16" s="47">
        <v>93</v>
      </c>
      <c r="M16" s="25" cm="1">
        <f t="array" ref="M16">SUM(LARGE(E16:L16, {1,2,3,4,5}))</f>
        <v>470</v>
      </c>
      <c r="N16" s="4"/>
      <c r="U16" s="14"/>
      <c r="V16" s="14"/>
      <c r="W16" s="14"/>
      <c r="X16" s="14"/>
      <c r="Y16" s="14"/>
      <c r="Z16" s="14"/>
      <c r="AA16" s="14"/>
      <c r="AB16" s="14"/>
      <c r="AD16" s="14"/>
    </row>
    <row r="17" spans="1:31" ht="15.75" customHeight="1" x14ac:dyDescent="0.25">
      <c r="A17" s="18">
        <f t="shared" si="0"/>
        <v>7</v>
      </c>
      <c r="B17" s="47" t="s">
        <v>118</v>
      </c>
      <c r="C17" s="47" t="s">
        <v>119</v>
      </c>
      <c r="D17" s="47" t="s">
        <v>120</v>
      </c>
      <c r="E17" s="48">
        <v>94</v>
      </c>
      <c r="F17" s="47">
        <v>91</v>
      </c>
      <c r="G17" s="47">
        <v>91</v>
      </c>
      <c r="H17" s="47"/>
      <c r="I17" s="47">
        <v>93</v>
      </c>
      <c r="J17" s="47">
        <v>94</v>
      </c>
      <c r="K17" s="47">
        <v>96</v>
      </c>
      <c r="L17" s="47"/>
      <c r="M17" s="25" cm="1">
        <f t="array" ref="M17">SUM(LARGE(E17:L17, {1,2,3,4,5}))</f>
        <v>468</v>
      </c>
      <c r="N17" s="4"/>
      <c r="U17" s="14"/>
      <c r="V17" s="14"/>
      <c r="W17" s="14"/>
      <c r="X17" s="14"/>
      <c r="Y17" s="14"/>
      <c r="Z17" s="14"/>
      <c r="AA17" s="14"/>
      <c r="AB17" s="14"/>
      <c r="AD17" s="14"/>
    </row>
    <row r="18" spans="1:31" ht="15.75" customHeight="1" x14ac:dyDescent="0.25">
      <c r="A18" s="18">
        <f t="shared" si="0"/>
        <v>8</v>
      </c>
      <c r="B18" s="47" t="s">
        <v>121</v>
      </c>
      <c r="C18" s="47" t="s">
        <v>122</v>
      </c>
      <c r="D18" s="47" t="s">
        <v>107</v>
      </c>
      <c r="E18" s="48">
        <v>93</v>
      </c>
      <c r="F18" s="47">
        <v>90</v>
      </c>
      <c r="G18" s="47">
        <v>90</v>
      </c>
      <c r="H18" s="47">
        <v>92</v>
      </c>
      <c r="I18" s="47">
        <v>94</v>
      </c>
      <c r="J18" s="47">
        <v>92</v>
      </c>
      <c r="K18" s="47">
        <v>95</v>
      </c>
      <c r="L18" s="47">
        <v>92</v>
      </c>
      <c r="M18" s="25" cm="1">
        <f t="array" ref="M18">SUM(LARGE(E18:L18, {1,2,3,4,5}))</f>
        <v>466</v>
      </c>
      <c r="N18" s="4"/>
      <c r="U18" s="14"/>
      <c r="V18" s="14"/>
      <c r="W18" s="14"/>
      <c r="X18" s="14"/>
      <c r="Y18" s="14"/>
      <c r="Z18" s="14"/>
      <c r="AA18" s="14"/>
      <c r="AD18" s="14"/>
    </row>
    <row r="19" spans="1:31" ht="15.75" customHeight="1" x14ac:dyDescent="0.25">
      <c r="A19" s="18">
        <f t="shared" si="0"/>
        <v>9</v>
      </c>
      <c r="B19" s="48" t="s">
        <v>611</v>
      </c>
      <c r="C19" s="48" t="s">
        <v>612</v>
      </c>
      <c r="D19" s="48" t="s">
        <v>615</v>
      </c>
      <c r="E19" s="48"/>
      <c r="F19" s="47"/>
      <c r="G19" s="47">
        <v>98</v>
      </c>
      <c r="H19" s="47"/>
      <c r="I19" s="47"/>
      <c r="J19" s="47">
        <v>96</v>
      </c>
      <c r="K19" s="47">
        <v>97</v>
      </c>
      <c r="L19" s="47"/>
      <c r="M19" s="20">
        <f t="shared" ref="M19:M29" si="1">SUM(E19:K19)</f>
        <v>291</v>
      </c>
      <c r="N19" s="4"/>
      <c r="U19" s="14"/>
      <c r="V19" s="14"/>
      <c r="W19" s="14"/>
      <c r="X19" s="14"/>
      <c r="Y19" s="14"/>
      <c r="Z19" s="14"/>
      <c r="AA19" s="14"/>
      <c r="AD19" s="14"/>
    </row>
    <row r="20" spans="1:31" ht="15.75" customHeight="1" x14ac:dyDescent="0.25">
      <c r="A20" s="18">
        <f t="shared" si="0"/>
        <v>10</v>
      </c>
      <c r="B20" s="47" t="s">
        <v>110</v>
      </c>
      <c r="C20" s="47" t="s">
        <v>111</v>
      </c>
      <c r="D20" s="47" t="s">
        <v>4</v>
      </c>
      <c r="E20" s="48">
        <v>97</v>
      </c>
      <c r="F20" s="47">
        <v>95</v>
      </c>
      <c r="G20" s="47"/>
      <c r="H20" s="47"/>
      <c r="I20" s="47"/>
      <c r="J20" s="47"/>
      <c r="K20" s="47"/>
      <c r="L20" s="47"/>
      <c r="M20" s="20">
        <f t="shared" si="1"/>
        <v>192</v>
      </c>
      <c r="N20" s="4"/>
      <c r="O20" s="4"/>
      <c r="P20" s="4"/>
      <c r="Q20" s="4"/>
      <c r="R20" s="4"/>
      <c r="S20" s="4"/>
      <c r="T20" s="4"/>
      <c r="U20" s="28"/>
      <c r="V20" s="28"/>
      <c r="W20" s="28"/>
      <c r="X20" s="28"/>
      <c r="Y20" s="28"/>
      <c r="Z20" s="28"/>
      <c r="AA20" s="4"/>
      <c r="AB20" s="28"/>
      <c r="AC20" s="4"/>
      <c r="AD20" s="4"/>
      <c r="AE20" s="4"/>
    </row>
    <row r="21" spans="1:31" ht="15.75" customHeight="1" x14ac:dyDescent="0.25">
      <c r="A21" s="18">
        <f t="shared" si="0"/>
        <v>11</v>
      </c>
      <c r="B21" s="48" t="s">
        <v>613</v>
      </c>
      <c r="C21" s="48" t="s">
        <v>447</v>
      </c>
      <c r="D21" s="48" t="s">
        <v>31</v>
      </c>
      <c r="E21" s="48"/>
      <c r="F21" s="47"/>
      <c r="G21" s="47">
        <v>96</v>
      </c>
      <c r="H21" s="47">
        <v>96</v>
      </c>
      <c r="I21" s="47"/>
      <c r="J21" s="47"/>
      <c r="K21" s="47"/>
      <c r="L21" s="47"/>
      <c r="M21" s="20">
        <f t="shared" si="1"/>
        <v>192</v>
      </c>
      <c r="N21" s="4"/>
      <c r="O21" s="4"/>
      <c r="P21" s="4"/>
      <c r="Q21" s="4"/>
      <c r="R21" s="4"/>
      <c r="S21" s="4"/>
      <c r="T21" s="4"/>
      <c r="U21" s="28"/>
      <c r="V21" s="28"/>
      <c r="W21" s="28"/>
      <c r="X21" s="28"/>
      <c r="Y21" s="28"/>
      <c r="Z21" s="4"/>
      <c r="AA21" s="4"/>
      <c r="AB21" s="28"/>
      <c r="AC21" s="4"/>
      <c r="AD21" s="4"/>
      <c r="AE21" s="4"/>
    </row>
    <row r="22" spans="1:31" ht="15.75" customHeight="1" x14ac:dyDescent="0.25">
      <c r="A22" s="18">
        <f t="shared" si="0"/>
        <v>12</v>
      </c>
      <c r="B22" s="47" t="s">
        <v>108</v>
      </c>
      <c r="C22" s="47" t="s">
        <v>109</v>
      </c>
      <c r="D22" s="47" t="s">
        <v>80</v>
      </c>
      <c r="E22" s="48">
        <v>98</v>
      </c>
      <c r="F22" s="47">
        <v>93</v>
      </c>
      <c r="G22" s="47"/>
      <c r="H22" s="47"/>
      <c r="I22" s="47"/>
      <c r="J22" s="47"/>
      <c r="K22" s="47"/>
      <c r="L22" s="47"/>
      <c r="M22" s="20">
        <f t="shared" si="1"/>
        <v>191</v>
      </c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</row>
    <row r="23" spans="1:31" ht="15.75" customHeight="1" x14ac:dyDescent="0.25">
      <c r="A23" s="18">
        <f t="shared" si="0"/>
        <v>13</v>
      </c>
      <c r="B23" s="48" t="s">
        <v>643</v>
      </c>
      <c r="C23" s="48" t="s">
        <v>183</v>
      </c>
      <c r="D23" s="48" t="s">
        <v>644</v>
      </c>
      <c r="E23" s="48"/>
      <c r="F23" s="47"/>
      <c r="G23" s="47"/>
      <c r="H23" s="47">
        <v>100</v>
      </c>
      <c r="I23" s="47"/>
      <c r="J23" s="47"/>
      <c r="K23" s="47"/>
      <c r="L23" s="47"/>
      <c r="M23" s="20">
        <f t="shared" si="1"/>
        <v>100</v>
      </c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</row>
    <row r="24" spans="1:31" ht="13" x14ac:dyDescent="0.25">
      <c r="A24" s="18">
        <f t="shared" si="0"/>
        <v>14</v>
      </c>
      <c r="B24" s="48" t="s">
        <v>123</v>
      </c>
      <c r="C24" s="48" t="s">
        <v>17</v>
      </c>
      <c r="D24" s="48" t="s">
        <v>696</v>
      </c>
      <c r="E24" s="48"/>
      <c r="F24" s="47"/>
      <c r="G24" s="47"/>
      <c r="H24" s="47"/>
      <c r="I24" s="47"/>
      <c r="J24" s="47"/>
      <c r="K24" s="47">
        <v>100</v>
      </c>
      <c r="L24" s="47"/>
      <c r="M24" s="20">
        <f t="shared" si="1"/>
        <v>100</v>
      </c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</row>
    <row r="25" spans="1:31" ht="13" x14ac:dyDescent="0.25">
      <c r="A25" s="18">
        <f t="shared" si="0"/>
        <v>15</v>
      </c>
      <c r="B25" s="47" t="s">
        <v>358</v>
      </c>
      <c r="C25" s="47" t="s">
        <v>39</v>
      </c>
      <c r="D25" s="47" t="s">
        <v>107</v>
      </c>
      <c r="E25" s="48"/>
      <c r="F25" s="47">
        <v>97</v>
      </c>
      <c r="G25" s="47"/>
      <c r="H25" s="47"/>
      <c r="I25" s="47"/>
      <c r="J25" s="47"/>
      <c r="K25" s="47"/>
      <c r="L25" s="47"/>
      <c r="M25" s="20">
        <f t="shared" si="1"/>
        <v>97</v>
      </c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</row>
    <row r="26" spans="1:31" ht="13" x14ac:dyDescent="0.25">
      <c r="A26" s="18">
        <f t="shared" si="0"/>
        <v>16</v>
      </c>
      <c r="B26" s="48" t="s">
        <v>645</v>
      </c>
      <c r="C26" s="48" t="s">
        <v>155</v>
      </c>
      <c r="D26" s="48" t="s">
        <v>646</v>
      </c>
      <c r="E26" s="48"/>
      <c r="F26" s="47"/>
      <c r="G26" s="47"/>
      <c r="H26" s="47">
        <v>97</v>
      </c>
      <c r="I26" s="47"/>
      <c r="J26" s="47"/>
      <c r="K26" s="47"/>
      <c r="L26" s="47"/>
      <c r="M26" s="20">
        <f t="shared" si="1"/>
        <v>97</v>
      </c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</row>
    <row r="27" spans="1:31" ht="13" x14ac:dyDescent="0.25">
      <c r="A27" s="24">
        <v>17</v>
      </c>
      <c r="B27" s="48" t="s">
        <v>362</v>
      </c>
      <c r="C27" s="48" t="s">
        <v>331</v>
      </c>
      <c r="D27" s="48" t="s">
        <v>332</v>
      </c>
      <c r="E27" s="48"/>
      <c r="F27" s="47">
        <v>94</v>
      </c>
      <c r="G27" s="47"/>
      <c r="H27" s="47"/>
      <c r="I27" s="47"/>
      <c r="J27" s="47"/>
      <c r="K27" s="47"/>
      <c r="L27" s="47"/>
      <c r="M27" s="20">
        <f t="shared" si="1"/>
        <v>94</v>
      </c>
    </row>
    <row r="28" spans="1:31" ht="13" x14ac:dyDescent="0.25">
      <c r="A28" s="24">
        <v>18</v>
      </c>
      <c r="B28" s="48" t="s">
        <v>123</v>
      </c>
      <c r="C28" s="48" t="s">
        <v>614</v>
      </c>
      <c r="D28" s="48" t="s">
        <v>31</v>
      </c>
      <c r="E28" s="48"/>
      <c r="F28" s="47"/>
      <c r="G28" s="47">
        <v>94</v>
      </c>
      <c r="H28" s="47"/>
      <c r="I28" s="47"/>
      <c r="J28" s="47"/>
      <c r="K28" s="47"/>
      <c r="L28" s="47"/>
      <c r="M28" s="20">
        <f t="shared" si="1"/>
        <v>94</v>
      </c>
    </row>
    <row r="29" spans="1:31" ht="13" x14ac:dyDescent="0.25">
      <c r="A29" s="24">
        <v>19</v>
      </c>
      <c r="B29" s="48" t="s">
        <v>697</v>
      </c>
      <c r="C29" s="48" t="s">
        <v>698</v>
      </c>
      <c r="D29" s="48" t="s">
        <v>699</v>
      </c>
      <c r="E29" s="48"/>
      <c r="F29" s="47"/>
      <c r="G29" s="47"/>
      <c r="H29" s="47"/>
      <c r="I29" s="47"/>
      <c r="J29" s="47"/>
      <c r="K29" s="47">
        <v>94</v>
      </c>
      <c r="L29" s="47"/>
      <c r="M29" s="20">
        <f t="shared" si="1"/>
        <v>94</v>
      </c>
    </row>
    <row r="30" spans="1:31" ht="13" x14ac:dyDescent="0.25">
      <c r="A30" s="4"/>
      <c r="B30" s="4"/>
      <c r="C30" s="4"/>
      <c r="D30" s="4"/>
      <c r="E30" s="4"/>
      <c r="F30" s="5"/>
      <c r="G30" s="5"/>
      <c r="H30" s="5"/>
      <c r="I30" s="5"/>
      <c r="J30" s="5"/>
      <c r="K30" s="5"/>
      <c r="L30" s="5"/>
      <c r="M30" s="4"/>
    </row>
    <row r="31" spans="1:31" ht="13" x14ac:dyDescent="0.25">
      <c r="A31" s="4"/>
      <c r="B31" s="4"/>
      <c r="C31" s="4"/>
      <c r="D31" s="4"/>
      <c r="E31" s="4"/>
      <c r="F31" s="5"/>
      <c r="G31" s="5"/>
      <c r="H31" s="5"/>
      <c r="I31" s="5"/>
      <c r="J31" s="5"/>
      <c r="K31" s="5"/>
      <c r="L31" s="5"/>
      <c r="M31" s="4"/>
    </row>
    <row r="32" spans="1:31" ht="13" x14ac:dyDescent="0.25">
      <c r="A32" s="4"/>
      <c r="B32" s="4"/>
      <c r="C32" s="4"/>
      <c r="D32" s="4"/>
      <c r="E32" s="4"/>
      <c r="F32" s="5"/>
      <c r="G32" s="5"/>
      <c r="H32" s="5"/>
      <c r="I32" s="5"/>
      <c r="J32" s="5"/>
      <c r="K32" s="5"/>
      <c r="L32" s="5"/>
      <c r="M32" s="4"/>
    </row>
    <row r="33" spans="1:13" ht="13" x14ac:dyDescent="0.25">
      <c r="A33" s="4"/>
      <c r="B33" s="4"/>
      <c r="C33" s="4"/>
      <c r="D33" s="4"/>
      <c r="E33" s="4"/>
      <c r="F33" s="5"/>
      <c r="G33" s="5"/>
      <c r="H33" s="5"/>
      <c r="I33" s="5"/>
      <c r="J33" s="5"/>
      <c r="K33" s="5"/>
      <c r="L33" s="5"/>
      <c r="M33" s="4"/>
    </row>
    <row r="34" spans="1:13" ht="13" x14ac:dyDescent="0.25">
      <c r="A34" s="4"/>
      <c r="B34" s="4"/>
      <c r="C34" s="4"/>
      <c r="D34" s="4"/>
      <c r="E34" s="4"/>
      <c r="F34" s="5"/>
      <c r="G34" s="5"/>
      <c r="H34" s="5"/>
      <c r="I34" s="5"/>
      <c r="J34" s="5"/>
      <c r="K34" s="5"/>
      <c r="L34" s="5"/>
      <c r="M34" s="4"/>
    </row>
    <row r="35" spans="1:13" ht="13" x14ac:dyDescent="0.25">
      <c r="A35" s="4"/>
      <c r="B35" s="4"/>
      <c r="C35" s="4"/>
      <c r="D35" s="4"/>
      <c r="E35" s="4"/>
      <c r="F35" s="5"/>
      <c r="G35" s="5"/>
      <c r="H35" s="5"/>
      <c r="I35" s="5"/>
      <c r="J35" s="5"/>
      <c r="K35" s="5"/>
      <c r="L35" s="5"/>
      <c r="M35" s="4"/>
    </row>
    <row r="36" spans="1:13" ht="13" x14ac:dyDescent="0.25">
      <c r="A36" s="4"/>
      <c r="B36" s="4"/>
      <c r="C36" s="4"/>
      <c r="D36" s="4"/>
      <c r="E36" s="4"/>
      <c r="F36" s="5"/>
      <c r="G36" s="5"/>
      <c r="H36" s="5"/>
      <c r="I36" s="5"/>
      <c r="J36" s="5"/>
      <c r="K36" s="5"/>
      <c r="L36" s="5"/>
      <c r="M36" s="4"/>
    </row>
    <row r="37" spans="1:13" ht="13" x14ac:dyDescent="0.25">
      <c r="A37" s="4"/>
      <c r="B37" s="4"/>
      <c r="C37" s="4"/>
      <c r="D37" s="4"/>
      <c r="E37" s="4"/>
      <c r="F37" s="5"/>
      <c r="G37" s="5"/>
      <c r="H37" s="5"/>
      <c r="I37" s="5"/>
      <c r="J37" s="5"/>
      <c r="K37" s="5"/>
      <c r="L37" s="5"/>
      <c r="M37" s="4"/>
    </row>
    <row r="38" spans="1:13" ht="13" x14ac:dyDescent="0.25">
      <c r="A38" s="4"/>
      <c r="B38" s="4"/>
      <c r="C38" s="4"/>
      <c r="D38" s="4"/>
      <c r="E38" s="4"/>
      <c r="F38" s="5"/>
      <c r="G38" s="5"/>
      <c r="H38" s="5"/>
      <c r="I38" s="5"/>
      <c r="J38" s="5"/>
      <c r="K38" s="5"/>
      <c r="L38" s="5"/>
      <c r="M38" s="4"/>
    </row>
    <row r="39" spans="1:13" ht="13" x14ac:dyDescent="0.25">
      <c r="A39" s="4"/>
      <c r="B39" s="4"/>
      <c r="C39" s="4"/>
      <c r="D39" s="4"/>
      <c r="E39" s="4"/>
      <c r="F39" s="5"/>
      <c r="G39" s="5"/>
      <c r="H39" s="5"/>
      <c r="I39" s="5"/>
      <c r="J39" s="5"/>
      <c r="K39" s="5"/>
      <c r="L39" s="5"/>
      <c r="M39" s="4"/>
    </row>
    <row r="40" spans="1:13" ht="13" x14ac:dyDescent="0.25">
      <c r="A40" s="4"/>
      <c r="B40" s="4"/>
      <c r="C40" s="4"/>
      <c r="D40" s="4"/>
      <c r="E40" s="4"/>
      <c r="F40" s="5"/>
      <c r="G40" s="5"/>
      <c r="H40" s="5"/>
      <c r="I40" s="5"/>
      <c r="J40" s="5"/>
      <c r="K40" s="5"/>
      <c r="L40" s="5"/>
      <c r="M40" s="4"/>
    </row>
    <row r="41" spans="1:13" ht="13" x14ac:dyDescent="0.25">
      <c r="A41" s="4"/>
      <c r="B41" s="4"/>
      <c r="C41" s="4"/>
      <c r="D41" s="4"/>
      <c r="E41" s="4"/>
      <c r="F41" s="5"/>
      <c r="G41" s="5"/>
      <c r="H41" s="5"/>
      <c r="I41" s="5"/>
      <c r="J41" s="5"/>
      <c r="K41" s="5"/>
      <c r="L41" s="5"/>
      <c r="M41" s="4"/>
    </row>
    <row r="42" spans="1:13" ht="13" x14ac:dyDescent="0.25">
      <c r="A42" s="4"/>
      <c r="B42" s="4"/>
      <c r="C42" s="4"/>
      <c r="D42" s="4"/>
      <c r="E42" s="4"/>
      <c r="F42" s="5"/>
      <c r="G42" s="5"/>
      <c r="H42" s="5"/>
      <c r="I42" s="5"/>
      <c r="J42" s="5"/>
      <c r="K42" s="5"/>
      <c r="L42" s="5"/>
      <c r="M42" s="4"/>
    </row>
    <row r="43" spans="1:13" ht="13" x14ac:dyDescent="0.25">
      <c r="A43" s="4"/>
      <c r="B43" s="4"/>
      <c r="C43" s="4"/>
      <c r="D43" s="4"/>
      <c r="E43" s="4"/>
      <c r="F43" s="5"/>
      <c r="G43" s="5"/>
      <c r="H43" s="5"/>
      <c r="I43" s="5"/>
      <c r="J43" s="5"/>
      <c r="K43" s="5"/>
      <c r="L43" s="5"/>
      <c r="M43" s="4"/>
    </row>
    <row r="44" spans="1:13" ht="13" x14ac:dyDescent="0.25">
      <c r="A44" s="4"/>
      <c r="B44" s="4"/>
      <c r="C44" s="4"/>
      <c r="D44" s="4"/>
      <c r="E44" s="4"/>
      <c r="F44" s="5"/>
      <c r="G44" s="5"/>
      <c r="H44" s="5"/>
      <c r="I44" s="5"/>
      <c r="J44" s="5"/>
      <c r="K44" s="5"/>
      <c r="L44" s="5"/>
      <c r="M44" s="4"/>
    </row>
    <row r="45" spans="1:13" ht="13" x14ac:dyDescent="0.25">
      <c r="A45" s="4"/>
      <c r="B45" s="4"/>
      <c r="C45" s="4"/>
      <c r="D45" s="4"/>
      <c r="E45" s="4"/>
      <c r="F45" s="5"/>
      <c r="G45" s="5"/>
      <c r="H45" s="5"/>
      <c r="I45" s="5"/>
      <c r="J45" s="5"/>
      <c r="K45" s="5"/>
      <c r="L45" s="5"/>
      <c r="M45" s="4"/>
    </row>
    <row r="46" spans="1:13" ht="13" x14ac:dyDescent="0.25">
      <c r="A46" s="4"/>
      <c r="B46" s="4"/>
      <c r="C46" s="4"/>
      <c r="D46" s="4"/>
      <c r="E46" s="4"/>
      <c r="F46" s="5"/>
      <c r="G46" s="5"/>
      <c r="H46" s="5"/>
      <c r="I46" s="5"/>
      <c r="J46" s="5"/>
      <c r="K46" s="5"/>
      <c r="L46" s="5"/>
      <c r="M46" s="4"/>
    </row>
    <row r="47" spans="1:13" ht="13" x14ac:dyDescent="0.25">
      <c r="A47" s="4"/>
      <c r="B47" s="4"/>
      <c r="C47" s="4"/>
      <c r="D47" s="4"/>
      <c r="E47" s="4"/>
      <c r="F47" s="5"/>
      <c r="G47" s="5"/>
      <c r="H47" s="5"/>
      <c r="I47" s="5"/>
      <c r="J47" s="5"/>
      <c r="K47" s="5"/>
      <c r="L47" s="5"/>
      <c r="M47" s="4"/>
    </row>
    <row r="48" spans="1:13" ht="13" x14ac:dyDescent="0.25">
      <c r="A48" s="4"/>
      <c r="B48" s="4"/>
      <c r="C48" s="4"/>
      <c r="D48" s="4"/>
      <c r="E48" s="4"/>
      <c r="F48" s="5"/>
      <c r="G48" s="5"/>
      <c r="H48" s="5"/>
      <c r="I48" s="5"/>
      <c r="J48" s="5"/>
      <c r="K48" s="5"/>
      <c r="L48" s="5"/>
      <c r="M48" s="4"/>
    </row>
    <row r="49" spans="1:13" ht="13" x14ac:dyDescent="0.25">
      <c r="A49" s="4"/>
      <c r="B49" s="4"/>
      <c r="C49" s="4"/>
      <c r="D49" s="4"/>
      <c r="E49" s="4"/>
      <c r="F49" s="5"/>
      <c r="G49" s="5"/>
      <c r="H49" s="5"/>
      <c r="I49" s="5"/>
      <c r="J49" s="5"/>
      <c r="K49" s="5"/>
      <c r="L49" s="5"/>
      <c r="M49" s="4"/>
    </row>
    <row r="50" spans="1:13" ht="13" x14ac:dyDescent="0.25">
      <c r="A50" s="4"/>
      <c r="B50" s="4"/>
      <c r="C50" s="4"/>
      <c r="D50" s="4"/>
      <c r="E50" s="4"/>
      <c r="F50" s="5"/>
      <c r="G50" s="5"/>
      <c r="H50" s="5"/>
      <c r="I50" s="5"/>
      <c r="J50" s="5"/>
      <c r="K50" s="5"/>
      <c r="L50" s="5"/>
      <c r="M50" s="4"/>
    </row>
    <row r="51" spans="1:13" ht="13" x14ac:dyDescent="0.25">
      <c r="A51" s="4"/>
      <c r="B51" s="4"/>
      <c r="C51" s="4"/>
      <c r="D51" s="4"/>
      <c r="E51" s="4"/>
      <c r="F51" s="5"/>
      <c r="G51" s="5"/>
      <c r="H51" s="5"/>
      <c r="I51" s="5"/>
      <c r="J51" s="5"/>
      <c r="K51" s="5"/>
      <c r="L51" s="5"/>
      <c r="M51" s="4"/>
    </row>
    <row r="52" spans="1:13" ht="13" x14ac:dyDescent="0.25">
      <c r="A52" s="4"/>
      <c r="B52" s="4"/>
      <c r="C52" s="4"/>
      <c r="D52" s="4"/>
      <c r="E52" s="4"/>
      <c r="F52" s="5"/>
      <c r="G52" s="5"/>
      <c r="H52" s="5"/>
      <c r="I52" s="5"/>
      <c r="J52" s="5"/>
      <c r="K52" s="5"/>
      <c r="L52" s="5"/>
      <c r="M52" s="4"/>
    </row>
    <row r="53" spans="1:13" ht="13" x14ac:dyDescent="0.25">
      <c r="A53" s="4"/>
      <c r="B53" s="4"/>
      <c r="C53" s="4"/>
      <c r="D53" s="4"/>
      <c r="E53" s="4"/>
      <c r="F53" s="5"/>
      <c r="G53" s="5"/>
      <c r="H53" s="5"/>
      <c r="I53" s="5"/>
      <c r="J53" s="5"/>
      <c r="K53" s="5"/>
      <c r="L53" s="5"/>
      <c r="M53" s="4"/>
    </row>
    <row r="54" spans="1:13" ht="13" x14ac:dyDescent="0.25">
      <c r="A54" s="4"/>
      <c r="B54" s="4"/>
      <c r="C54" s="4"/>
      <c r="D54" s="4"/>
      <c r="E54" s="4"/>
      <c r="F54" s="5"/>
      <c r="G54" s="5"/>
      <c r="H54" s="5"/>
      <c r="I54" s="5"/>
      <c r="J54" s="5"/>
      <c r="K54" s="5"/>
      <c r="L54" s="5"/>
      <c r="M54" s="4"/>
    </row>
    <row r="55" spans="1:13" ht="13" x14ac:dyDescent="0.25">
      <c r="A55" s="4"/>
      <c r="B55" s="4"/>
      <c r="C55" s="4"/>
      <c r="D55" s="4"/>
      <c r="E55" s="4"/>
      <c r="F55" s="5"/>
      <c r="G55" s="5"/>
      <c r="H55" s="5"/>
      <c r="I55" s="5"/>
      <c r="J55" s="5"/>
      <c r="K55" s="5"/>
      <c r="L55" s="5"/>
      <c r="M55" s="4"/>
    </row>
    <row r="56" spans="1:13" ht="13" x14ac:dyDescent="0.25">
      <c r="A56" s="4"/>
      <c r="B56" s="4"/>
      <c r="C56" s="4"/>
      <c r="D56" s="4"/>
      <c r="E56" s="4"/>
      <c r="F56" s="5"/>
      <c r="G56" s="5"/>
      <c r="H56" s="5"/>
      <c r="I56" s="5"/>
      <c r="J56" s="5"/>
      <c r="K56" s="5"/>
      <c r="L56" s="5"/>
      <c r="M56" s="4"/>
    </row>
    <row r="57" spans="1:13" ht="13" x14ac:dyDescent="0.25">
      <c r="A57" s="4"/>
      <c r="B57" s="4"/>
      <c r="C57" s="4"/>
      <c r="D57" s="4"/>
      <c r="E57" s="4"/>
      <c r="F57" s="5"/>
      <c r="G57" s="5"/>
      <c r="H57" s="5"/>
      <c r="I57" s="5"/>
      <c r="J57" s="5"/>
      <c r="K57" s="5"/>
      <c r="L57" s="5"/>
      <c r="M57" s="4"/>
    </row>
    <row r="58" spans="1:13" ht="13" x14ac:dyDescent="0.25">
      <c r="A58" s="4"/>
      <c r="B58" s="4"/>
      <c r="C58" s="4"/>
      <c r="D58" s="4"/>
      <c r="E58" s="4"/>
      <c r="F58" s="5"/>
      <c r="G58" s="5"/>
      <c r="H58" s="5"/>
      <c r="I58" s="5"/>
      <c r="J58" s="5"/>
      <c r="K58" s="5"/>
      <c r="L58" s="5"/>
      <c r="M58" s="4"/>
    </row>
    <row r="59" spans="1:13" ht="13" x14ac:dyDescent="0.25">
      <c r="A59" s="4"/>
      <c r="B59" s="4"/>
      <c r="C59" s="4"/>
      <c r="D59" s="4"/>
      <c r="E59" s="4"/>
      <c r="F59" s="5"/>
      <c r="G59" s="5"/>
      <c r="H59" s="5"/>
      <c r="I59" s="5"/>
      <c r="J59" s="5"/>
      <c r="K59" s="5"/>
      <c r="L59" s="5"/>
      <c r="M59" s="4"/>
    </row>
    <row r="60" spans="1:13" ht="13" x14ac:dyDescent="0.25">
      <c r="A60" s="4"/>
      <c r="B60" s="4"/>
      <c r="C60" s="4"/>
      <c r="D60" s="4"/>
      <c r="E60" s="4"/>
      <c r="F60" s="5"/>
      <c r="G60" s="5"/>
      <c r="H60" s="5"/>
      <c r="I60" s="5"/>
      <c r="J60" s="5"/>
      <c r="K60" s="5"/>
      <c r="L60" s="5"/>
      <c r="M60" s="4"/>
    </row>
    <row r="61" spans="1:13" ht="13" x14ac:dyDescent="0.25">
      <c r="A61" s="4"/>
      <c r="B61" s="4"/>
      <c r="C61" s="4"/>
      <c r="D61" s="4"/>
      <c r="E61" s="4"/>
      <c r="F61" s="5"/>
      <c r="G61" s="5"/>
      <c r="H61" s="5"/>
      <c r="I61" s="5"/>
      <c r="J61" s="5"/>
      <c r="K61" s="5"/>
      <c r="L61" s="5"/>
      <c r="M61" s="4"/>
    </row>
    <row r="62" spans="1:13" ht="13" x14ac:dyDescent="0.25">
      <c r="A62" s="4"/>
      <c r="B62" s="4"/>
      <c r="C62" s="4"/>
      <c r="D62" s="4"/>
      <c r="E62" s="4"/>
      <c r="F62" s="5"/>
      <c r="G62" s="5"/>
      <c r="H62" s="5"/>
      <c r="I62" s="5"/>
      <c r="J62" s="5"/>
      <c r="K62" s="5"/>
      <c r="L62" s="5"/>
      <c r="M62" s="4"/>
    </row>
    <row r="63" spans="1:13" ht="13" x14ac:dyDescent="0.25">
      <c r="A63" s="4"/>
      <c r="B63" s="4"/>
      <c r="C63" s="4"/>
      <c r="D63" s="4"/>
      <c r="E63" s="4"/>
      <c r="F63" s="5"/>
      <c r="G63" s="5"/>
      <c r="H63" s="5"/>
      <c r="I63" s="5"/>
      <c r="J63" s="5"/>
      <c r="K63" s="5"/>
      <c r="L63" s="5"/>
      <c r="M63" s="4"/>
    </row>
    <row r="64" spans="1:13" ht="13" x14ac:dyDescent="0.25">
      <c r="A64" s="4"/>
      <c r="B64" s="4"/>
      <c r="C64" s="4"/>
      <c r="D64" s="4"/>
      <c r="E64" s="4"/>
      <c r="F64" s="5"/>
      <c r="G64" s="5"/>
      <c r="H64" s="5"/>
      <c r="I64" s="5"/>
      <c r="J64" s="5"/>
      <c r="K64" s="5"/>
      <c r="L64" s="5"/>
      <c r="M64" s="4"/>
    </row>
    <row r="65" spans="1:13" ht="13" x14ac:dyDescent="0.25">
      <c r="A65" s="4"/>
      <c r="B65" s="4"/>
      <c r="C65" s="4"/>
      <c r="D65" s="4"/>
      <c r="E65" s="4"/>
      <c r="F65" s="5"/>
      <c r="G65" s="5"/>
      <c r="H65" s="5"/>
      <c r="I65" s="5"/>
      <c r="J65" s="5"/>
      <c r="K65" s="5"/>
      <c r="L65" s="5"/>
      <c r="M65" s="4"/>
    </row>
    <row r="66" spans="1:13" ht="13" x14ac:dyDescent="0.25">
      <c r="A66" s="4"/>
      <c r="B66" s="4"/>
      <c r="C66" s="4"/>
      <c r="D66" s="4"/>
      <c r="E66" s="4"/>
      <c r="F66" s="5"/>
      <c r="G66" s="5"/>
      <c r="H66" s="5"/>
      <c r="I66" s="5"/>
      <c r="J66" s="5"/>
      <c r="K66" s="5"/>
      <c r="L66" s="5"/>
      <c r="M66" s="4"/>
    </row>
    <row r="67" spans="1:13" ht="13" x14ac:dyDescent="0.25">
      <c r="A67" s="4"/>
      <c r="B67" s="4"/>
      <c r="C67" s="4"/>
      <c r="D67" s="4"/>
      <c r="E67" s="4"/>
      <c r="F67" s="5"/>
      <c r="G67" s="5"/>
      <c r="H67" s="5"/>
      <c r="I67" s="5"/>
      <c r="J67" s="5"/>
      <c r="K67" s="5"/>
      <c r="L67" s="5"/>
      <c r="M67" s="4"/>
    </row>
    <row r="68" spans="1:13" ht="13" x14ac:dyDescent="0.25">
      <c r="A68" s="4"/>
      <c r="B68" s="4"/>
      <c r="C68" s="4"/>
      <c r="D68" s="4"/>
      <c r="E68" s="4"/>
      <c r="F68" s="5"/>
      <c r="G68" s="5"/>
      <c r="H68" s="5"/>
      <c r="I68" s="5"/>
      <c r="J68" s="5"/>
      <c r="K68" s="5"/>
      <c r="L68" s="5"/>
      <c r="M68" s="4"/>
    </row>
    <row r="69" spans="1:13" ht="13" x14ac:dyDescent="0.25">
      <c r="A69" s="4"/>
      <c r="B69" s="4"/>
      <c r="C69" s="4"/>
      <c r="D69" s="4"/>
      <c r="E69" s="4"/>
      <c r="F69" s="5"/>
      <c r="G69" s="5"/>
      <c r="H69" s="5"/>
      <c r="I69" s="5"/>
      <c r="J69" s="5"/>
      <c r="K69" s="5"/>
      <c r="L69" s="5"/>
      <c r="M69" s="4"/>
    </row>
    <row r="70" spans="1:13" ht="13" x14ac:dyDescent="0.25">
      <c r="A70" s="4"/>
      <c r="B70" s="4"/>
      <c r="C70" s="4"/>
      <c r="D70" s="4"/>
      <c r="E70" s="4"/>
      <c r="F70" s="5"/>
      <c r="G70" s="5"/>
      <c r="H70" s="5"/>
      <c r="I70" s="5"/>
      <c r="J70" s="5"/>
      <c r="K70" s="5"/>
      <c r="L70" s="5"/>
      <c r="M70" s="4"/>
    </row>
    <row r="71" spans="1:13" ht="13" x14ac:dyDescent="0.25">
      <c r="A71" s="4"/>
      <c r="B71" s="4"/>
      <c r="C71" s="4"/>
      <c r="D71" s="4"/>
      <c r="E71" s="4"/>
      <c r="F71" s="5"/>
      <c r="G71" s="5"/>
      <c r="H71" s="5"/>
      <c r="I71" s="5"/>
      <c r="J71" s="5"/>
      <c r="K71" s="5"/>
      <c r="L71" s="5"/>
      <c r="M71" s="4"/>
    </row>
    <row r="72" spans="1:13" ht="13" x14ac:dyDescent="0.25">
      <c r="A72" s="4"/>
      <c r="B72" s="4"/>
      <c r="C72" s="4"/>
      <c r="D72" s="4"/>
      <c r="E72" s="4"/>
      <c r="F72" s="5"/>
      <c r="G72" s="5"/>
      <c r="H72" s="5"/>
      <c r="I72" s="5"/>
      <c r="J72" s="5"/>
      <c r="K72" s="5"/>
      <c r="L72" s="5"/>
      <c r="M72" s="4"/>
    </row>
    <row r="73" spans="1:13" ht="13" x14ac:dyDescent="0.25">
      <c r="A73" s="4"/>
      <c r="B73" s="4"/>
      <c r="C73" s="4"/>
      <c r="D73" s="4"/>
      <c r="E73" s="4"/>
      <c r="F73" s="5"/>
      <c r="G73" s="5"/>
      <c r="H73" s="5"/>
      <c r="I73" s="5"/>
      <c r="J73" s="5"/>
      <c r="K73" s="5"/>
      <c r="L73" s="5"/>
      <c r="M73" s="4"/>
    </row>
    <row r="74" spans="1:13" ht="13" x14ac:dyDescent="0.25">
      <c r="A74" s="4"/>
      <c r="B74" s="4"/>
      <c r="C74" s="4"/>
      <c r="D74" s="4"/>
      <c r="E74" s="4"/>
      <c r="F74" s="5"/>
      <c r="G74" s="5"/>
      <c r="H74" s="5"/>
      <c r="I74" s="5"/>
      <c r="J74" s="5"/>
      <c r="K74" s="5"/>
      <c r="L74" s="5"/>
      <c r="M74" s="4"/>
    </row>
    <row r="75" spans="1:13" ht="13" x14ac:dyDescent="0.25">
      <c r="A75" s="4"/>
      <c r="B75" s="4"/>
      <c r="C75" s="4"/>
      <c r="D75" s="4"/>
      <c r="E75" s="4"/>
      <c r="F75" s="5"/>
      <c r="G75" s="5"/>
      <c r="H75" s="5"/>
      <c r="I75" s="5"/>
      <c r="J75" s="5"/>
      <c r="K75" s="5"/>
      <c r="L75" s="5"/>
      <c r="M75" s="4"/>
    </row>
    <row r="76" spans="1:13" ht="13" x14ac:dyDescent="0.25">
      <c r="A76" s="4"/>
      <c r="B76" s="4"/>
      <c r="C76" s="4"/>
      <c r="D76" s="4"/>
      <c r="E76" s="4"/>
      <c r="F76" s="5"/>
      <c r="G76" s="5"/>
      <c r="H76" s="5"/>
      <c r="I76" s="5"/>
      <c r="J76" s="5"/>
      <c r="K76" s="5"/>
      <c r="L76" s="5"/>
      <c r="M76" s="4"/>
    </row>
    <row r="77" spans="1:13" ht="13" x14ac:dyDescent="0.25">
      <c r="A77" s="4"/>
      <c r="B77" s="4"/>
      <c r="C77" s="4"/>
      <c r="D77" s="4"/>
      <c r="E77" s="4"/>
      <c r="F77" s="5"/>
      <c r="G77" s="5"/>
      <c r="H77" s="5"/>
      <c r="I77" s="5"/>
      <c r="J77" s="5"/>
      <c r="K77" s="5"/>
      <c r="L77" s="5"/>
      <c r="M77" s="4"/>
    </row>
    <row r="78" spans="1:13" ht="13" x14ac:dyDescent="0.25">
      <c r="A78" s="4"/>
      <c r="B78" s="4"/>
      <c r="C78" s="4"/>
      <c r="D78" s="4"/>
      <c r="E78" s="4"/>
      <c r="F78" s="5"/>
      <c r="G78" s="5"/>
      <c r="H78" s="5"/>
      <c r="I78" s="5"/>
      <c r="J78" s="5"/>
      <c r="K78" s="5"/>
      <c r="L78" s="5"/>
      <c r="M78" s="4"/>
    </row>
    <row r="79" spans="1:13" ht="13" x14ac:dyDescent="0.25">
      <c r="A79" s="4"/>
      <c r="B79" s="4"/>
      <c r="C79" s="4"/>
      <c r="D79" s="4"/>
      <c r="E79" s="4"/>
      <c r="F79" s="5"/>
      <c r="G79" s="5"/>
      <c r="H79" s="5"/>
      <c r="I79" s="5"/>
      <c r="J79" s="5"/>
      <c r="K79" s="5"/>
      <c r="L79" s="5"/>
      <c r="M79" s="4"/>
    </row>
    <row r="80" spans="1:13" ht="13" x14ac:dyDescent="0.25">
      <c r="A80" s="4"/>
      <c r="B80" s="4"/>
      <c r="C80" s="4"/>
      <c r="D80" s="4"/>
      <c r="E80" s="4"/>
      <c r="F80" s="5"/>
      <c r="G80" s="5"/>
      <c r="H80" s="5"/>
      <c r="I80" s="5"/>
      <c r="J80" s="5"/>
      <c r="K80" s="5"/>
      <c r="L80" s="5"/>
      <c r="M80" s="4"/>
    </row>
    <row r="81" spans="1:13" ht="13" x14ac:dyDescent="0.25">
      <c r="A81" s="4"/>
      <c r="B81" s="4"/>
      <c r="C81" s="4"/>
      <c r="D81" s="4"/>
      <c r="E81" s="4"/>
      <c r="F81" s="5"/>
      <c r="G81" s="5"/>
      <c r="H81" s="5"/>
      <c r="I81" s="5"/>
      <c r="J81" s="5"/>
      <c r="K81" s="5"/>
      <c r="L81" s="5"/>
      <c r="M81" s="4"/>
    </row>
    <row r="82" spans="1:13" ht="13" x14ac:dyDescent="0.25">
      <c r="A82" s="4"/>
      <c r="B82" s="4"/>
      <c r="C82" s="4"/>
      <c r="D82" s="4"/>
      <c r="E82" s="4"/>
      <c r="F82" s="5"/>
      <c r="G82" s="5"/>
      <c r="H82" s="5"/>
      <c r="I82" s="5"/>
      <c r="J82" s="5"/>
      <c r="K82" s="5"/>
      <c r="L82" s="5"/>
      <c r="M82" s="4"/>
    </row>
    <row r="83" spans="1:13" ht="13" x14ac:dyDescent="0.25">
      <c r="A83" s="4"/>
      <c r="B83" s="4"/>
      <c r="C83" s="4"/>
      <c r="D83" s="4"/>
      <c r="E83" s="4"/>
      <c r="F83" s="5"/>
      <c r="G83" s="5"/>
      <c r="H83" s="5"/>
      <c r="I83" s="5"/>
      <c r="J83" s="5"/>
      <c r="K83" s="5"/>
      <c r="L83" s="5"/>
      <c r="M83" s="4"/>
    </row>
    <row r="84" spans="1:13" ht="13" x14ac:dyDescent="0.25">
      <c r="A84" s="4"/>
      <c r="B84" s="4"/>
      <c r="C84" s="4"/>
      <c r="D84" s="4"/>
      <c r="E84" s="4"/>
      <c r="F84" s="5"/>
      <c r="G84" s="5"/>
      <c r="H84" s="5"/>
      <c r="I84" s="5"/>
      <c r="J84" s="5"/>
      <c r="K84" s="5"/>
      <c r="L84" s="5"/>
      <c r="M84" s="4"/>
    </row>
    <row r="85" spans="1:13" ht="13" x14ac:dyDescent="0.25">
      <c r="A85" s="4"/>
      <c r="B85" s="4"/>
      <c r="C85" s="4"/>
      <c r="D85" s="4"/>
      <c r="E85" s="4"/>
      <c r="F85" s="5"/>
      <c r="G85" s="5"/>
      <c r="H85" s="5"/>
      <c r="I85" s="5"/>
      <c r="J85" s="5"/>
      <c r="K85" s="5"/>
      <c r="L85" s="5"/>
      <c r="M85" s="4"/>
    </row>
    <row r="86" spans="1:13" ht="13" x14ac:dyDescent="0.25">
      <c r="A86" s="4"/>
      <c r="B86" s="4"/>
      <c r="C86" s="4"/>
      <c r="D86" s="4"/>
      <c r="E86" s="4"/>
      <c r="F86" s="5"/>
      <c r="G86" s="5"/>
      <c r="H86" s="5"/>
      <c r="I86" s="5"/>
      <c r="J86" s="5"/>
      <c r="K86" s="5"/>
      <c r="L86" s="5"/>
      <c r="M86" s="4"/>
    </row>
    <row r="87" spans="1:13" ht="13" x14ac:dyDescent="0.25">
      <c r="A87" s="4"/>
      <c r="B87" s="4"/>
      <c r="C87" s="4"/>
      <c r="D87" s="4"/>
      <c r="E87" s="4"/>
      <c r="F87" s="5"/>
      <c r="G87" s="5"/>
      <c r="H87" s="5"/>
      <c r="I87" s="5"/>
      <c r="J87" s="5"/>
      <c r="K87" s="5"/>
      <c r="L87" s="5"/>
      <c r="M87" s="4"/>
    </row>
    <row r="88" spans="1:13" ht="13" x14ac:dyDescent="0.25">
      <c r="A88" s="4"/>
      <c r="B88" s="4"/>
      <c r="C88" s="4"/>
      <c r="D88" s="4"/>
      <c r="E88" s="4"/>
      <c r="F88" s="5"/>
      <c r="G88" s="5"/>
      <c r="H88" s="5"/>
      <c r="I88" s="5"/>
      <c r="J88" s="5"/>
      <c r="K88" s="5"/>
      <c r="L88" s="5"/>
      <c r="M88" s="4"/>
    </row>
  </sheetData>
  <sortState xmlns:xlrd2="http://schemas.microsoft.com/office/spreadsheetml/2017/richdata2" ref="B11:M29">
    <sortCondition descending="1" ref="M11:M29"/>
  </sortState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</sheetPr>
  <dimension ref="A1:M89"/>
  <sheetViews>
    <sheetView topLeftCell="A7" zoomScale="110" zoomScaleNormal="110" workbookViewId="0">
      <selection activeCell="A7" sqref="A7"/>
    </sheetView>
  </sheetViews>
  <sheetFormatPr defaultColWidth="12.6328125" defaultRowHeight="15.75" customHeight="1" x14ac:dyDescent="0.25"/>
  <cols>
    <col min="1" max="1" width="20.6328125" customWidth="1"/>
    <col min="4" max="4" width="14.453125" customWidth="1"/>
    <col min="7" max="12" width="16.7265625" customWidth="1"/>
  </cols>
  <sheetData>
    <row r="1" spans="1:13" ht="15.75" customHeight="1" x14ac:dyDescent="0.25">
      <c r="G1" s="13" t="s">
        <v>472</v>
      </c>
      <c r="H1" s="13"/>
      <c r="I1" s="13"/>
      <c r="J1" s="13"/>
      <c r="K1" s="13"/>
      <c r="L1" s="13"/>
    </row>
    <row r="7" spans="1:13" ht="15.75" customHeight="1" x14ac:dyDescent="0.25">
      <c r="A7" s="3" t="s">
        <v>706</v>
      </c>
      <c r="B7" s="4"/>
      <c r="C7" s="4"/>
      <c r="D7" s="4"/>
      <c r="E7" s="3" t="s">
        <v>694</v>
      </c>
      <c r="F7" s="4"/>
      <c r="G7" s="4"/>
      <c r="H7" s="4"/>
      <c r="I7" s="4"/>
      <c r="J7" s="4"/>
      <c r="K7" s="4"/>
      <c r="L7" s="4"/>
    </row>
    <row r="8" spans="1:13" ht="15.75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</row>
    <row r="9" spans="1:13" ht="15.75" customHeight="1" x14ac:dyDescent="0.25">
      <c r="A9" s="10" t="s">
        <v>363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</row>
    <row r="10" spans="1:13" ht="13" x14ac:dyDescent="0.25">
      <c r="A10" s="7" t="s">
        <v>321</v>
      </c>
      <c r="B10" s="7" t="s">
        <v>322</v>
      </c>
      <c r="C10" s="7" t="s">
        <v>323</v>
      </c>
      <c r="D10" s="7" t="s">
        <v>0</v>
      </c>
      <c r="E10" s="9" t="s">
        <v>324</v>
      </c>
      <c r="F10" s="9" t="s">
        <v>326</v>
      </c>
      <c r="G10" s="9" t="s">
        <v>472</v>
      </c>
      <c r="H10" s="34" t="s">
        <v>630</v>
      </c>
      <c r="I10" s="9" t="s">
        <v>682</v>
      </c>
      <c r="J10" s="9" t="s">
        <v>683</v>
      </c>
      <c r="K10" s="9" t="s">
        <v>693</v>
      </c>
      <c r="L10" s="9" t="s">
        <v>700</v>
      </c>
      <c r="M10" s="34" t="s">
        <v>349</v>
      </c>
    </row>
    <row r="11" spans="1:13" ht="15.75" customHeight="1" x14ac:dyDescent="0.25">
      <c r="A11" s="18">
        <v>1</v>
      </c>
      <c r="B11" s="44" t="s">
        <v>94</v>
      </c>
      <c r="C11" s="44" t="s">
        <v>95</v>
      </c>
      <c r="D11" s="44" t="s">
        <v>31</v>
      </c>
      <c r="E11" s="44">
        <v>100</v>
      </c>
      <c r="F11" s="46"/>
      <c r="G11" s="46"/>
      <c r="H11" s="46">
        <v>100</v>
      </c>
      <c r="I11" s="46">
        <v>100</v>
      </c>
      <c r="J11" s="46">
        <v>99</v>
      </c>
      <c r="K11" s="46"/>
      <c r="L11" s="46">
        <v>99</v>
      </c>
      <c r="M11" s="25" cm="1">
        <f t="array" ref="M11">SUM(LARGE(E11:L11, {1,2,3,4,5}))</f>
        <v>498</v>
      </c>
    </row>
    <row r="12" spans="1:13" ht="15.75" customHeight="1" x14ac:dyDescent="0.25">
      <c r="A12" s="18">
        <f t="shared" ref="A12:A15" si="0">A11+1</f>
        <v>2</v>
      </c>
      <c r="B12" s="44" t="s">
        <v>115</v>
      </c>
      <c r="C12" s="44" t="s">
        <v>116</v>
      </c>
      <c r="D12" s="44" t="s">
        <v>77</v>
      </c>
      <c r="E12" s="44">
        <v>98</v>
      </c>
      <c r="F12" s="46">
        <v>100</v>
      </c>
      <c r="G12" s="46">
        <v>100</v>
      </c>
      <c r="H12" s="46">
        <v>99</v>
      </c>
      <c r="I12" s="46"/>
      <c r="J12" s="46">
        <v>98</v>
      </c>
      <c r="K12" s="46">
        <v>100</v>
      </c>
      <c r="L12" s="46"/>
      <c r="M12" s="25" cm="1">
        <f t="array" ref="M12">SUM(LARGE(E12:L12, {1,2,3,4,5}))</f>
        <v>497</v>
      </c>
    </row>
    <row r="13" spans="1:13" ht="15.75" customHeight="1" x14ac:dyDescent="0.25">
      <c r="A13" s="18">
        <f t="shared" si="0"/>
        <v>3</v>
      </c>
      <c r="B13" s="46" t="s">
        <v>608</v>
      </c>
      <c r="C13" s="46" t="s">
        <v>183</v>
      </c>
      <c r="D13" s="44" t="s">
        <v>4</v>
      </c>
      <c r="E13" s="46"/>
      <c r="F13" s="46"/>
      <c r="G13" s="46">
        <v>99</v>
      </c>
      <c r="H13" s="46">
        <v>98</v>
      </c>
      <c r="I13" s="46">
        <v>99</v>
      </c>
      <c r="J13" s="46"/>
      <c r="K13" s="46">
        <v>99</v>
      </c>
      <c r="L13" s="46">
        <v>98</v>
      </c>
      <c r="M13" s="25" cm="1">
        <f t="array" ref="M13">SUM(LARGE(E13:L13, {1,2,3,4,5}))</f>
        <v>493</v>
      </c>
    </row>
    <row r="14" spans="1:13" ht="15.75" customHeight="1" x14ac:dyDescent="0.25">
      <c r="A14" s="18">
        <f t="shared" si="0"/>
        <v>4</v>
      </c>
      <c r="B14" s="48" t="s">
        <v>691</v>
      </c>
      <c r="C14" s="48" t="s">
        <v>692</v>
      </c>
      <c r="D14" s="48" t="s">
        <v>4</v>
      </c>
      <c r="E14" s="48"/>
      <c r="F14" s="48"/>
      <c r="G14" s="48"/>
      <c r="H14" s="48"/>
      <c r="I14" s="48"/>
      <c r="J14" s="48">
        <v>100</v>
      </c>
      <c r="K14" s="48"/>
      <c r="L14" s="48">
        <v>100</v>
      </c>
      <c r="M14" s="20">
        <f>SUM(E14:L14)</f>
        <v>200</v>
      </c>
    </row>
    <row r="15" spans="1:13" ht="15.75" customHeight="1" x14ac:dyDescent="0.25">
      <c r="A15" s="18">
        <f t="shared" si="0"/>
        <v>5</v>
      </c>
      <c r="B15" s="47" t="s">
        <v>113</v>
      </c>
      <c r="C15" s="47" t="s">
        <v>114</v>
      </c>
      <c r="D15" s="47" t="s">
        <v>107</v>
      </c>
      <c r="E15" s="47">
        <v>99</v>
      </c>
      <c r="F15" s="48"/>
      <c r="G15" s="48"/>
      <c r="H15" s="48"/>
      <c r="I15" s="48"/>
      <c r="J15" s="48"/>
      <c r="K15" s="48"/>
      <c r="L15" s="48"/>
      <c r="M15" s="20">
        <f>SUM(E15:K15)</f>
        <v>99</v>
      </c>
    </row>
    <row r="16" spans="1:13" ht="15.75" customHeight="1" x14ac:dyDescent="0.25">
      <c r="A16" s="18">
        <v>6</v>
      </c>
      <c r="B16" s="48" t="s">
        <v>609</v>
      </c>
      <c r="C16" s="48" t="s">
        <v>610</v>
      </c>
      <c r="D16" s="48" t="s">
        <v>278</v>
      </c>
      <c r="E16" s="48"/>
      <c r="F16" s="48"/>
      <c r="G16" s="48">
        <v>98</v>
      </c>
      <c r="H16" s="48"/>
      <c r="I16" s="48"/>
      <c r="J16" s="48"/>
      <c r="K16" s="48"/>
      <c r="L16" s="48"/>
      <c r="M16" s="20">
        <f>SUM(E16:K16)</f>
        <v>98</v>
      </c>
    </row>
    <row r="17" spans="1:13" ht="15.75" customHeight="1" x14ac:dyDescent="0.25">
      <c r="A17" s="6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</row>
    <row r="18" spans="1:13" ht="15.75" customHeight="1" x14ac:dyDescent="0.25">
      <c r="A18" s="10" t="s">
        <v>656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</row>
    <row r="19" spans="1:13" ht="15.75" customHeight="1" x14ac:dyDescent="0.25">
      <c r="A19" s="7" t="s">
        <v>321</v>
      </c>
      <c r="B19" s="7" t="s">
        <v>322</v>
      </c>
      <c r="C19" s="7" t="s">
        <v>323</v>
      </c>
      <c r="D19" s="7" t="s">
        <v>0</v>
      </c>
      <c r="E19" s="9" t="s">
        <v>324</v>
      </c>
      <c r="F19" s="9" t="s">
        <v>326</v>
      </c>
      <c r="G19" s="9" t="s">
        <v>472</v>
      </c>
      <c r="H19" s="35" t="s">
        <v>630</v>
      </c>
      <c r="I19" s="9" t="s">
        <v>682</v>
      </c>
      <c r="J19" s="9" t="s">
        <v>683</v>
      </c>
      <c r="K19" s="9" t="s">
        <v>693</v>
      </c>
      <c r="L19" s="9" t="s">
        <v>700</v>
      </c>
      <c r="M19" s="35" t="s">
        <v>349</v>
      </c>
    </row>
    <row r="20" spans="1:13" ht="15.75" customHeight="1" x14ac:dyDescent="0.25">
      <c r="A20" s="18">
        <v>1</v>
      </c>
      <c r="B20" s="46" t="s">
        <v>659</v>
      </c>
      <c r="C20" s="46" t="s">
        <v>660</v>
      </c>
      <c r="D20" s="46" t="s">
        <v>435</v>
      </c>
      <c r="E20" s="46"/>
      <c r="F20" s="46"/>
      <c r="G20" s="46"/>
      <c r="H20" s="46">
        <v>99</v>
      </c>
      <c r="I20" s="46">
        <v>99</v>
      </c>
      <c r="J20" s="46">
        <v>100</v>
      </c>
      <c r="K20" s="46">
        <v>100</v>
      </c>
      <c r="L20" s="46">
        <v>99</v>
      </c>
      <c r="M20" s="20">
        <f>SUM(E20:L20)</f>
        <v>497</v>
      </c>
    </row>
    <row r="21" spans="1:13" ht="15.75" customHeight="1" x14ac:dyDescent="0.25">
      <c r="A21" s="18">
        <v>2</v>
      </c>
      <c r="B21" s="46" t="s">
        <v>657</v>
      </c>
      <c r="C21" s="46" t="s">
        <v>658</v>
      </c>
      <c r="D21" s="46" t="s">
        <v>240</v>
      </c>
      <c r="E21" s="44"/>
      <c r="F21" s="46"/>
      <c r="G21" s="46"/>
      <c r="H21" s="46">
        <v>100</v>
      </c>
      <c r="I21" s="46">
        <v>100</v>
      </c>
      <c r="J21" s="46"/>
      <c r="K21" s="46"/>
      <c r="L21" s="46">
        <v>100</v>
      </c>
      <c r="M21" s="20">
        <f>SUM(E21:L21)</f>
        <v>300</v>
      </c>
    </row>
    <row r="22" spans="1:13" ht="15.75" customHeight="1" x14ac:dyDescent="0.25">
      <c r="A22" s="6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5"/>
    </row>
    <row r="23" spans="1:13" ht="15.75" customHeight="1" x14ac:dyDescent="0.25">
      <c r="A23" s="6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5"/>
    </row>
    <row r="24" spans="1:13" ht="13" x14ac:dyDescent="0.25">
      <c r="A24" s="6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5"/>
    </row>
    <row r="25" spans="1:13" ht="13" x14ac:dyDescent="0.25">
      <c r="A25" s="6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5"/>
    </row>
    <row r="26" spans="1:13" ht="13" x14ac:dyDescent="0.25">
      <c r="A26" s="6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5"/>
    </row>
    <row r="27" spans="1:13" ht="13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5"/>
    </row>
    <row r="28" spans="1:13" ht="13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5"/>
    </row>
    <row r="29" spans="1:13" ht="13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5"/>
    </row>
    <row r="30" spans="1:13" ht="13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5"/>
    </row>
    <row r="31" spans="1:13" ht="13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5"/>
    </row>
    <row r="32" spans="1:13" ht="13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5"/>
    </row>
    <row r="33" spans="1:13" ht="13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5"/>
    </row>
    <row r="34" spans="1:13" ht="13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5"/>
    </row>
    <row r="35" spans="1:13" ht="13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5"/>
    </row>
    <row r="36" spans="1:13" ht="13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5"/>
    </row>
    <row r="37" spans="1:13" ht="13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5"/>
    </row>
    <row r="38" spans="1:13" ht="13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5"/>
    </row>
    <row r="39" spans="1:13" ht="13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5"/>
    </row>
    <row r="40" spans="1:13" ht="13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5"/>
    </row>
    <row r="41" spans="1:13" ht="13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5"/>
    </row>
    <row r="42" spans="1:13" ht="13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5"/>
    </row>
    <row r="43" spans="1:13" ht="13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5"/>
    </row>
    <row r="44" spans="1:13" ht="13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5"/>
    </row>
    <row r="45" spans="1:13" ht="13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5"/>
    </row>
    <row r="46" spans="1:13" ht="13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5"/>
    </row>
    <row r="47" spans="1:13" ht="13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5"/>
    </row>
    <row r="48" spans="1:13" ht="13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5"/>
    </row>
    <row r="49" spans="1:13" ht="13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5"/>
    </row>
    <row r="50" spans="1:13" ht="13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5"/>
    </row>
    <row r="51" spans="1:13" ht="13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5"/>
    </row>
    <row r="52" spans="1:13" ht="13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5"/>
    </row>
    <row r="53" spans="1:13" ht="13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5"/>
    </row>
    <row r="54" spans="1:13" ht="13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5"/>
    </row>
    <row r="55" spans="1:13" ht="13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5"/>
    </row>
    <row r="56" spans="1:13" ht="13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5"/>
    </row>
    <row r="57" spans="1:13" ht="13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5"/>
    </row>
    <row r="58" spans="1:13" ht="13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5"/>
    </row>
    <row r="59" spans="1:13" ht="13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5"/>
    </row>
    <row r="60" spans="1:13" ht="13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5"/>
    </row>
    <row r="61" spans="1:13" ht="13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5"/>
    </row>
    <row r="62" spans="1:13" ht="13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5"/>
    </row>
    <row r="63" spans="1:13" ht="13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5"/>
    </row>
    <row r="64" spans="1:13" ht="13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5"/>
    </row>
    <row r="65" spans="1:13" ht="13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5"/>
    </row>
    <row r="66" spans="1:13" ht="13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5"/>
    </row>
    <row r="67" spans="1:13" ht="13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5"/>
    </row>
    <row r="68" spans="1:13" ht="13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5"/>
    </row>
    <row r="69" spans="1:13" ht="13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5"/>
    </row>
    <row r="70" spans="1:13" ht="13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5"/>
    </row>
    <row r="71" spans="1:13" ht="13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5"/>
    </row>
    <row r="72" spans="1:13" ht="13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5"/>
    </row>
    <row r="73" spans="1:13" ht="13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5"/>
    </row>
    <row r="74" spans="1:13" ht="13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5"/>
    </row>
    <row r="75" spans="1:13" ht="13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5"/>
    </row>
    <row r="76" spans="1:13" ht="13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5"/>
    </row>
    <row r="77" spans="1:13" ht="13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5"/>
    </row>
    <row r="78" spans="1:13" ht="13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5"/>
    </row>
    <row r="79" spans="1:13" ht="13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5"/>
    </row>
    <row r="80" spans="1:13" ht="13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5"/>
    </row>
    <row r="81" spans="1:13" ht="13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5"/>
    </row>
    <row r="82" spans="1:13" ht="13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5"/>
    </row>
    <row r="83" spans="1:13" ht="13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5"/>
    </row>
    <row r="84" spans="1:13" ht="13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5"/>
    </row>
    <row r="85" spans="1:13" ht="13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5"/>
    </row>
    <row r="86" spans="1:13" ht="13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5"/>
    </row>
    <row r="87" spans="1:13" ht="13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5"/>
    </row>
    <row r="88" spans="1:13" ht="13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5"/>
    </row>
    <row r="89" spans="1:13" ht="13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5"/>
    </row>
  </sheetData>
  <sortState xmlns:xlrd2="http://schemas.microsoft.com/office/spreadsheetml/2017/richdata2" ref="B11:M16">
    <sortCondition descending="1" ref="M11:M16"/>
  </sortState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 summaryRight="0"/>
  </sheetPr>
  <dimension ref="A7:AK133"/>
  <sheetViews>
    <sheetView topLeftCell="A4" zoomScale="120" zoomScaleNormal="120" workbookViewId="0">
      <selection activeCell="A7" sqref="A7"/>
    </sheetView>
  </sheetViews>
  <sheetFormatPr defaultColWidth="12.6328125" defaultRowHeight="15.75" customHeight="1" x14ac:dyDescent="0.25"/>
  <cols>
    <col min="1" max="1" width="13.7265625" customWidth="1"/>
    <col min="4" max="4" width="20.7265625" customWidth="1"/>
    <col min="14" max="14" width="3.1796875" customWidth="1"/>
    <col min="15" max="15" width="6.1796875" customWidth="1"/>
    <col min="16" max="16" width="7.81640625" customWidth="1"/>
    <col min="17" max="17" width="17.36328125" customWidth="1"/>
    <col min="18" max="31" width="0" hidden="1" customWidth="1"/>
    <col min="32" max="32" width="8.90625" hidden="1" customWidth="1"/>
    <col min="33" max="35" width="0" hidden="1" customWidth="1"/>
    <col min="36" max="36" width="7.453125" customWidth="1"/>
    <col min="37" max="37" width="9.1796875" customWidth="1"/>
  </cols>
  <sheetData>
    <row r="7" spans="1:37" ht="15.75" customHeight="1" x14ac:dyDescent="0.25">
      <c r="A7" s="3" t="s">
        <v>706</v>
      </c>
      <c r="B7" s="4"/>
      <c r="C7" s="4"/>
      <c r="D7" s="4"/>
      <c r="E7" s="4"/>
      <c r="F7" s="3" t="s">
        <v>694</v>
      </c>
      <c r="G7" s="4"/>
      <c r="H7" s="4"/>
      <c r="I7" s="4"/>
      <c r="J7" s="4"/>
      <c r="K7" s="4"/>
      <c r="L7" s="4"/>
      <c r="M7" s="4"/>
    </row>
    <row r="8" spans="1:37" ht="15.75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</row>
    <row r="9" spans="1:37" ht="15.75" customHeight="1" x14ac:dyDescent="0.25">
      <c r="A9" s="10" t="s">
        <v>364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</row>
    <row r="10" spans="1:37" ht="13" x14ac:dyDescent="0.25">
      <c r="A10" s="7" t="s">
        <v>321</v>
      </c>
      <c r="B10" s="33" t="s">
        <v>322</v>
      </c>
      <c r="C10" s="33" t="s">
        <v>323</v>
      </c>
      <c r="D10" s="33" t="s">
        <v>0</v>
      </c>
      <c r="E10" s="34" t="s">
        <v>324</v>
      </c>
      <c r="F10" s="34" t="s">
        <v>326</v>
      </c>
      <c r="G10" s="34" t="s">
        <v>472</v>
      </c>
      <c r="H10" s="34" t="s">
        <v>630</v>
      </c>
      <c r="I10" s="9" t="s">
        <v>682</v>
      </c>
      <c r="J10" s="9" t="s">
        <v>683</v>
      </c>
      <c r="K10" s="9" t="s">
        <v>693</v>
      </c>
      <c r="L10" s="9" t="s">
        <v>700</v>
      </c>
      <c r="M10" s="34" t="s">
        <v>349</v>
      </c>
      <c r="O10" s="2"/>
      <c r="P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1:37" ht="15.75" customHeight="1" x14ac:dyDescent="0.25">
      <c r="A11" s="40">
        <v>1</v>
      </c>
      <c r="B11" s="44" t="s">
        <v>130</v>
      </c>
      <c r="C11" s="44" t="s">
        <v>131</v>
      </c>
      <c r="D11" s="44" t="s">
        <v>63</v>
      </c>
      <c r="E11" s="44">
        <v>100</v>
      </c>
      <c r="F11" s="44">
        <v>98</v>
      </c>
      <c r="G11" s="44">
        <v>100</v>
      </c>
      <c r="H11" s="44">
        <v>97</v>
      </c>
      <c r="I11" s="44">
        <v>100</v>
      </c>
      <c r="J11" s="44"/>
      <c r="K11" s="44">
        <v>100</v>
      </c>
      <c r="L11" s="44">
        <v>98</v>
      </c>
      <c r="M11" s="25" cm="1">
        <f t="array" ref="M11">SUM(LARGE(E11:L11, {1,2,3,4,5}))</f>
        <v>498</v>
      </c>
      <c r="N11" s="4"/>
      <c r="O11" s="2"/>
      <c r="P11" s="2"/>
      <c r="Q11" s="2"/>
      <c r="R11" s="2"/>
      <c r="S11" s="2"/>
      <c r="T11" s="2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2"/>
      <c r="AJ11" s="2"/>
      <c r="AK11" s="2"/>
    </row>
    <row r="12" spans="1:37" ht="15.75" customHeight="1" x14ac:dyDescent="0.25">
      <c r="A12" s="40">
        <f t="shared" ref="A12:A26" si="0">A11+1</f>
        <v>2</v>
      </c>
      <c r="B12" s="44" t="s">
        <v>163</v>
      </c>
      <c r="C12" s="44" t="s">
        <v>164</v>
      </c>
      <c r="D12" s="44" t="s">
        <v>165</v>
      </c>
      <c r="E12" s="44">
        <v>95</v>
      </c>
      <c r="F12" s="44">
        <v>97</v>
      </c>
      <c r="G12" s="44">
        <v>97</v>
      </c>
      <c r="H12" s="44">
        <v>94</v>
      </c>
      <c r="I12" s="44">
        <v>99</v>
      </c>
      <c r="J12" s="44">
        <v>100</v>
      </c>
      <c r="K12" s="44">
        <v>99</v>
      </c>
      <c r="L12" s="44">
        <v>95</v>
      </c>
      <c r="M12" s="25" cm="1">
        <f t="array" ref="M12">SUM(LARGE(E12:L12, {1,2,3,4,5}))</f>
        <v>492</v>
      </c>
      <c r="N12" s="4"/>
      <c r="O12" s="2"/>
      <c r="P12" s="2"/>
      <c r="Q12" s="2"/>
      <c r="R12" s="2"/>
      <c r="S12" s="2"/>
      <c r="T12" s="2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2"/>
      <c r="AH12" s="16"/>
      <c r="AI12" s="2"/>
      <c r="AJ12" s="2"/>
      <c r="AK12" s="2"/>
    </row>
    <row r="13" spans="1:37" ht="15.75" customHeight="1" x14ac:dyDescent="0.25">
      <c r="A13" s="40">
        <f t="shared" si="0"/>
        <v>3</v>
      </c>
      <c r="B13" s="44" t="s">
        <v>161</v>
      </c>
      <c r="C13" s="44" t="s">
        <v>162</v>
      </c>
      <c r="D13" s="44" t="s">
        <v>4</v>
      </c>
      <c r="E13" s="44">
        <v>96</v>
      </c>
      <c r="F13" s="44"/>
      <c r="G13" s="44">
        <v>95</v>
      </c>
      <c r="H13" s="44">
        <v>98</v>
      </c>
      <c r="I13" s="44">
        <v>98</v>
      </c>
      <c r="J13" s="44">
        <v>98</v>
      </c>
      <c r="K13" s="44">
        <v>98</v>
      </c>
      <c r="L13" s="44">
        <v>96</v>
      </c>
      <c r="M13" s="25" cm="1">
        <f t="array" ref="M13">SUM(LARGE(E13:L13, {1,2,3,4,5}))</f>
        <v>488</v>
      </c>
      <c r="N13" s="4"/>
      <c r="O13" s="2"/>
      <c r="P13" s="2"/>
      <c r="Q13" s="2"/>
      <c r="R13" s="2"/>
      <c r="S13" s="2"/>
      <c r="T13" s="2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2"/>
      <c r="AH13" s="16"/>
      <c r="AI13" s="2"/>
      <c r="AJ13" s="2"/>
      <c r="AK13" s="2"/>
    </row>
    <row r="14" spans="1:37" ht="15.75" customHeight="1" x14ac:dyDescent="0.25">
      <c r="A14" s="40">
        <f t="shared" si="0"/>
        <v>4</v>
      </c>
      <c r="B14" s="47" t="s">
        <v>167</v>
      </c>
      <c r="C14" s="47" t="s">
        <v>145</v>
      </c>
      <c r="D14" s="47" t="str">
        <f>"Inspire Racing Adaston Henrys Ark"</f>
        <v>Inspire Racing Adaston Henrys Ark</v>
      </c>
      <c r="E14" s="47">
        <v>94</v>
      </c>
      <c r="F14" s="47">
        <v>94</v>
      </c>
      <c r="G14" s="47">
        <v>92</v>
      </c>
      <c r="H14" s="47">
        <v>99</v>
      </c>
      <c r="I14" s="47"/>
      <c r="J14" s="47">
        <v>97</v>
      </c>
      <c r="K14" s="47">
        <v>97</v>
      </c>
      <c r="L14" s="47">
        <v>92</v>
      </c>
      <c r="M14" s="25" cm="1">
        <f t="array" ref="M14">SUM(LARGE(E14:L14, {1,2,3,4,5}))</f>
        <v>481</v>
      </c>
      <c r="N14" s="4"/>
      <c r="O14" s="2"/>
      <c r="P14" s="2"/>
      <c r="Q14" s="2"/>
      <c r="R14" s="2"/>
      <c r="S14" s="2"/>
      <c r="T14" s="2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2"/>
      <c r="AH14" s="16"/>
      <c r="AI14" s="2"/>
      <c r="AJ14" s="2"/>
      <c r="AK14" s="2"/>
    </row>
    <row r="15" spans="1:37" ht="15.75" customHeight="1" x14ac:dyDescent="0.25">
      <c r="A15" s="40">
        <f t="shared" si="0"/>
        <v>5</v>
      </c>
      <c r="B15" s="47" t="s">
        <v>370</v>
      </c>
      <c r="C15" s="47" t="s">
        <v>371</v>
      </c>
      <c r="D15" s="48" t="s">
        <v>344</v>
      </c>
      <c r="E15" s="48"/>
      <c r="F15" s="47">
        <v>93</v>
      </c>
      <c r="G15" s="47">
        <v>93</v>
      </c>
      <c r="H15" s="47">
        <v>95</v>
      </c>
      <c r="I15" s="47">
        <v>97</v>
      </c>
      <c r="J15" s="47"/>
      <c r="K15" s="47"/>
      <c r="L15" s="47">
        <v>93</v>
      </c>
      <c r="M15" s="25" cm="1">
        <f t="array" ref="M15">SUM(LARGE(E15:L15, {1,2,3,4,5}))</f>
        <v>471</v>
      </c>
      <c r="N15" s="4"/>
      <c r="O15" s="2"/>
      <c r="P15" s="2"/>
      <c r="Q15" s="2"/>
      <c r="R15" s="2"/>
      <c r="S15" s="2"/>
      <c r="T15" s="2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2"/>
      <c r="AH15" s="16"/>
      <c r="AI15" s="2"/>
      <c r="AJ15" s="2"/>
      <c r="AK15" s="2"/>
    </row>
    <row r="16" spans="1:37" ht="15.75" customHeight="1" x14ac:dyDescent="0.25">
      <c r="A16" s="40">
        <f t="shared" si="0"/>
        <v>6</v>
      </c>
      <c r="B16" s="47" t="s">
        <v>149</v>
      </c>
      <c r="C16" s="47" t="s">
        <v>102</v>
      </c>
      <c r="D16" s="47" t="s">
        <v>80</v>
      </c>
      <c r="E16" s="47">
        <v>92</v>
      </c>
      <c r="F16" s="47">
        <v>91</v>
      </c>
      <c r="G16" s="47">
        <v>89</v>
      </c>
      <c r="H16" s="47">
        <v>93</v>
      </c>
      <c r="I16" s="47">
        <v>95</v>
      </c>
      <c r="J16" s="47"/>
      <c r="K16" s="47">
        <v>94</v>
      </c>
      <c r="L16" s="47"/>
      <c r="M16" s="25" cm="1">
        <f t="array" ref="M16">SUM(LARGE(E16:L16, {1,2,3,4,5}))</f>
        <v>465</v>
      </c>
      <c r="N16" s="4"/>
      <c r="O16" s="2"/>
      <c r="P16" s="2"/>
      <c r="Q16" s="2"/>
      <c r="R16" s="2"/>
      <c r="S16" s="2"/>
      <c r="T16" s="2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2"/>
      <c r="AH16" s="16"/>
      <c r="AI16" s="2"/>
      <c r="AJ16" s="2"/>
      <c r="AK16" s="2"/>
    </row>
    <row r="17" spans="1:37" ht="15.75" customHeight="1" x14ac:dyDescent="0.25">
      <c r="A17" s="40">
        <f t="shared" si="0"/>
        <v>7</v>
      </c>
      <c r="B17" s="48" t="s">
        <v>605</v>
      </c>
      <c r="C17" s="48" t="s">
        <v>606</v>
      </c>
      <c r="D17" s="48" t="s">
        <v>15</v>
      </c>
      <c r="E17" s="48"/>
      <c r="F17" s="47"/>
      <c r="G17" s="47">
        <v>90</v>
      </c>
      <c r="H17" s="47"/>
      <c r="I17" s="47"/>
      <c r="J17" s="47">
        <v>99</v>
      </c>
      <c r="K17" s="47">
        <v>95</v>
      </c>
      <c r="L17" s="47">
        <v>97</v>
      </c>
      <c r="M17" s="20">
        <f>SUM(E17:L17)</f>
        <v>381</v>
      </c>
      <c r="N17" s="4"/>
      <c r="O17" s="2"/>
      <c r="P17" s="2"/>
      <c r="Q17" s="2"/>
      <c r="R17" s="2"/>
      <c r="S17" s="2"/>
      <c r="T17" s="2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2"/>
      <c r="AH17" s="16"/>
      <c r="AI17" s="2"/>
      <c r="AJ17" s="2"/>
      <c r="AK17" s="2"/>
    </row>
    <row r="18" spans="1:37" ht="15.75" customHeight="1" x14ac:dyDescent="0.25">
      <c r="A18" s="40">
        <f t="shared" si="0"/>
        <v>8</v>
      </c>
      <c r="B18" s="47" t="s">
        <v>157</v>
      </c>
      <c r="C18" s="47" t="s">
        <v>158</v>
      </c>
      <c r="D18" s="47" t="str">
        <f>"Inspire Racing Adaston Henrys Ark"</f>
        <v>Inspire Racing Adaston Henrys Ark</v>
      </c>
      <c r="E18" s="47">
        <v>97</v>
      </c>
      <c r="F18" s="47">
        <v>95</v>
      </c>
      <c r="G18" s="47">
        <v>96</v>
      </c>
      <c r="H18" s="47"/>
      <c r="I18" s="47"/>
      <c r="J18" s="47"/>
      <c r="K18" s="47"/>
      <c r="L18" s="47">
        <v>94</v>
      </c>
      <c r="M18" s="20">
        <f t="shared" ref="M18:M29" si="1">SUM(E18:K18)</f>
        <v>288</v>
      </c>
      <c r="N18" s="4"/>
      <c r="O18" s="2"/>
      <c r="P18" s="2"/>
      <c r="Q18" s="2"/>
      <c r="R18" s="2"/>
      <c r="S18" s="2"/>
      <c r="T18" s="2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2"/>
      <c r="AG18" s="2"/>
      <c r="AH18" s="16"/>
      <c r="AI18" s="2"/>
      <c r="AJ18" s="2"/>
      <c r="AK18" s="2"/>
    </row>
    <row r="19" spans="1:37" ht="15.75" customHeight="1" x14ac:dyDescent="0.25">
      <c r="A19" s="40">
        <f t="shared" si="0"/>
        <v>9</v>
      </c>
      <c r="B19" s="47" t="s">
        <v>182</v>
      </c>
      <c r="C19" s="47" t="s">
        <v>183</v>
      </c>
      <c r="D19" s="47" t="s">
        <v>29</v>
      </c>
      <c r="E19" s="47">
        <v>93</v>
      </c>
      <c r="F19" s="47">
        <v>92</v>
      </c>
      <c r="G19" s="47">
        <v>98</v>
      </c>
      <c r="H19" s="47"/>
      <c r="I19" s="47"/>
      <c r="J19" s="47"/>
      <c r="K19" s="47"/>
      <c r="L19" s="47"/>
      <c r="M19" s="20">
        <f t="shared" si="1"/>
        <v>283</v>
      </c>
      <c r="N19" s="4"/>
      <c r="O19" s="2"/>
      <c r="P19" s="2"/>
      <c r="Q19" s="2"/>
      <c r="R19" s="2"/>
      <c r="S19" s="2"/>
      <c r="T19" s="2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2"/>
      <c r="AG19" s="2"/>
      <c r="AH19" s="16"/>
      <c r="AI19" s="2"/>
      <c r="AJ19" s="2"/>
      <c r="AK19" s="2"/>
    </row>
    <row r="20" spans="1:37" ht="15.75" customHeight="1" x14ac:dyDescent="0.25">
      <c r="A20" s="40">
        <f t="shared" si="0"/>
        <v>10</v>
      </c>
      <c r="B20" s="48" t="s">
        <v>603</v>
      </c>
      <c r="C20" s="48" t="s">
        <v>604</v>
      </c>
      <c r="D20" s="48" t="s">
        <v>63</v>
      </c>
      <c r="E20" s="48"/>
      <c r="F20" s="47"/>
      <c r="G20" s="47">
        <v>91</v>
      </c>
      <c r="H20" s="47">
        <v>96</v>
      </c>
      <c r="I20" s="47">
        <v>96</v>
      </c>
      <c r="J20" s="47"/>
      <c r="K20" s="47"/>
      <c r="L20" s="47"/>
      <c r="M20" s="20">
        <f t="shared" si="1"/>
        <v>283</v>
      </c>
      <c r="N20" s="4"/>
      <c r="O20" s="4"/>
      <c r="P20" s="4"/>
      <c r="Q20" s="4"/>
      <c r="R20" s="37"/>
      <c r="S20" s="38"/>
      <c r="T20" s="38"/>
      <c r="U20" s="39"/>
      <c r="V20" s="39"/>
      <c r="W20" s="39"/>
      <c r="X20" s="39"/>
      <c r="Y20" s="39"/>
      <c r="Z20" s="39"/>
      <c r="AA20" s="39"/>
      <c r="AB20" s="39"/>
      <c r="AC20" s="39"/>
      <c r="AD20" s="38"/>
      <c r="AE20" s="39"/>
      <c r="AF20" s="38"/>
      <c r="AG20" s="38"/>
      <c r="AH20" s="38"/>
    </row>
    <row r="21" spans="1:37" ht="15.75" customHeight="1" x14ac:dyDescent="0.25">
      <c r="A21" s="40">
        <f t="shared" si="0"/>
        <v>11</v>
      </c>
      <c r="B21" s="47" t="s">
        <v>151</v>
      </c>
      <c r="C21" s="47" t="s">
        <v>152</v>
      </c>
      <c r="D21" s="47" t="s">
        <v>153</v>
      </c>
      <c r="E21" s="47">
        <v>98</v>
      </c>
      <c r="F21" s="47">
        <v>96</v>
      </c>
      <c r="G21" s="47"/>
      <c r="H21" s="47"/>
      <c r="I21" s="47"/>
      <c r="J21" s="47"/>
      <c r="K21" s="47"/>
      <c r="L21" s="47"/>
      <c r="M21" s="20">
        <f t="shared" si="1"/>
        <v>194</v>
      </c>
      <c r="N21" s="4"/>
      <c r="O21" s="4"/>
      <c r="P21" s="4"/>
      <c r="Q21" s="4"/>
      <c r="R21" s="36"/>
      <c r="S21" s="17"/>
      <c r="T21" s="17"/>
      <c r="U21" s="23"/>
      <c r="V21" s="23"/>
      <c r="W21" s="23"/>
      <c r="X21" s="23"/>
      <c r="Y21" s="23"/>
      <c r="Z21" s="23"/>
      <c r="AA21" s="23"/>
      <c r="AB21" s="23"/>
      <c r="AC21" s="23"/>
      <c r="AD21" s="17"/>
      <c r="AE21" s="23"/>
      <c r="AF21" s="17"/>
      <c r="AG21" s="17"/>
      <c r="AH21" s="17"/>
    </row>
    <row r="22" spans="1:37" ht="15.75" customHeight="1" x14ac:dyDescent="0.25">
      <c r="A22" s="40">
        <f t="shared" si="0"/>
        <v>12</v>
      </c>
      <c r="B22" s="47" t="s">
        <v>149</v>
      </c>
      <c r="C22" s="47" t="s">
        <v>150</v>
      </c>
      <c r="D22" s="47" t="s">
        <v>77</v>
      </c>
      <c r="E22" s="47">
        <v>99</v>
      </c>
      <c r="F22" s="47"/>
      <c r="G22" s="47">
        <v>94</v>
      </c>
      <c r="H22" s="47"/>
      <c r="I22" s="47"/>
      <c r="J22" s="47"/>
      <c r="K22" s="47"/>
      <c r="L22" s="47"/>
      <c r="M22" s="20">
        <f t="shared" si="1"/>
        <v>193</v>
      </c>
      <c r="N22" s="4"/>
      <c r="O22" s="4"/>
      <c r="P22" s="4"/>
      <c r="Q22" s="4"/>
      <c r="R22" s="36"/>
      <c r="S22" s="17"/>
      <c r="T22" s="17"/>
      <c r="U22" s="23"/>
      <c r="V22" s="23"/>
      <c r="W22" s="23"/>
      <c r="X22" s="23"/>
      <c r="Y22" s="23"/>
      <c r="Z22" s="23"/>
      <c r="AA22" s="23"/>
      <c r="AB22" s="23"/>
      <c r="AC22" s="23"/>
      <c r="AD22" s="17"/>
      <c r="AE22" s="23"/>
      <c r="AF22" s="17"/>
      <c r="AG22" s="17"/>
      <c r="AH22" s="17"/>
    </row>
    <row r="23" spans="1:37" ht="15.75" customHeight="1" x14ac:dyDescent="0.25">
      <c r="A23" s="40">
        <f t="shared" si="0"/>
        <v>13</v>
      </c>
      <c r="B23" s="47" t="s">
        <v>372</v>
      </c>
      <c r="C23" s="47" t="s">
        <v>21</v>
      </c>
      <c r="D23" s="47" t="s">
        <v>373</v>
      </c>
      <c r="E23" s="48"/>
      <c r="F23" s="47">
        <v>90</v>
      </c>
      <c r="G23" s="47"/>
      <c r="H23" s="47"/>
      <c r="I23" s="47"/>
      <c r="J23" s="47"/>
      <c r="K23" s="47">
        <v>93</v>
      </c>
      <c r="L23" s="47"/>
      <c r="M23" s="20">
        <f t="shared" si="1"/>
        <v>183</v>
      </c>
      <c r="N23" s="4"/>
      <c r="O23" s="4"/>
      <c r="P23" s="4"/>
      <c r="Q23" s="4"/>
      <c r="R23" s="36"/>
      <c r="S23" s="17"/>
      <c r="T23" s="17"/>
      <c r="U23" s="23"/>
      <c r="V23" s="23"/>
      <c r="W23" s="23"/>
      <c r="X23" s="23"/>
      <c r="Y23" s="23"/>
      <c r="Z23" s="23"/>
      <c r="AA23" s="23"/>
      <c r="AB23" s="23"/>
      <c r="AC23" s="23"/>
      <c r="AD23" s="17"/>
      <c r="AE23" s="23"/>
      <c r="AF23" s="17"/>
      <c r="AG23" s="17"/>
      <c r="AH23" s="17"/>
    </row>
    <row r="24" spans="1:37" ht="13" x14ac:dyDescent="0.25">
      <c r="A24" s="40">
        <f t="shared" si="0"/>
        <v>14</v>
      </c>
      <c r="B24" s="47" t="s">
        <v>365</v>
      </c>
      <c r="C24" s="47" t="s">
        <v>244</v>
      </c>
      <c r="D24" s="47" t="s">
        <v>366</v>
      </c>
      <c r="E24" s="48"/>
      <c r="F24" s="47">
        <v>100</v>
      </c>
      <c r="G24" s="47"/>
      <c r="H24" s="47"/>
      <c r="I24" s="47"/>
      <c r="J24" s="47"/>
      <c r="K24" s="47"/>
      <c r="L24" s="47"/>
      <c r="M24" s="20">
        <f t="shared" si="1"/>
        <v>100</v>
      </c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</row>
    <row r="25" spans="1:37" ht="13" x14ac:dyDescent="0.25">
      <c r="A25" s="40">
        <f t="shared" si="0"/>
        <v>15</v>
      </c>
      <c r="B25" s="48" t="s">
        <v>661</v>
      </c>
      <c r="C25" s="48" t="s">
        <v>116</v>
      </c>
      <c r="D25" s="48" t="s">
        <v>418</v>
      </c>
      <c r="E25" s="48"/>
      <c r="F25" s="47"/>
      <c r="G25" s="47"/>
      <c r="H25" s="47">
        <v>100</v>
      </c>
      <c r="I25" s="47"/>
      <c r="J25" s="47"/>
      <c r="K25" s="47"/>
      <c r="L25" s="47"/>
      <c r="M25" s="20">
        <f t="shared" si="1"/>
        <v>100</v>
      </c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</row>
    <row r="26" spans="1:37" ht="13" x14ac:dyDescent="0.25">
      <c r="A26" s="40">
        <f t="shared" si="0"/>
        <v>16</v>
      </c>
      <c r="B26" s="47" t="s">
        <v>367</v>
      </c>
      <c r="C26" s="47" t="s">
        <v>368</v>
      </c>
      <c r="D26" s="47" t="s">
        <v>369</v>
      </c>
      <c r="E26" s="48"/>
      <c r="F26" s="47">
        <v>99</v>
      </c>
      <c r="G26" s="47"/>
      <c r="H26" s="47"/>
      <c r="I26" s="47"/>
      <c r="J26" s="47"/>
      <c r="K26" s="47"/>
      <c r="L26" s="47"/>
      <c r="M26" s="20">
        <f t="shared" si="1"/>
        <v>99</v>
      </c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</row>
    <row r="27" spans="1:37" ht="13" x14ac:dyDescent="0.25">
      <c r="A27" s="41">
        <v>17</v>
      </c>
      <c r="B27" s="48" t="s">
        <v>255</v>
      </c>
      <c r="C27" s="48" t="s">
        <v>601</v>
      </c>
      <c r="D27" s="48" t="s">
        <v>602</v>
      </c>
      <c r="E27" s="48"/>
      <c r="F27" s="47"/>
      <c r="G27" s="47">
        <v>99</v>
      </c>
      <c r="H27" s="47"/>
      <c r="I27" s="47"/>
      <c r="J27" s="47"/>
      <c r="K27" s="47"/>
      <c r="L27" s="47"/>
      <c r="M27" s="20">
        <f t="shared" si="1"/>
        <v>99</v>
      </c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</row>
    <row r="28" spans="1:37" ht="13" x14ac:dyDescent="0.25">
      <c r="A28" s="41">
        <v>18</v>
      </c>
      <c r="B28" s="48" t="s">
        <v>58</v>
      </c>
      <c r="C28" s="48" t="s">
        <v>662</v>
      </c>
      <c r="D28" s="48" t="s">
        <v>663</v>
      </c>
      <c r="E28" s="48"/>
      <c r="F28" s="47"/>
      <c r="G28" s="47"/>
      <c r="H28" s="47">
        <v>92</v>
      </c>
      <c r="I28" s="47"/>
      <c r="J28" s="47"/>
      <c r="K28" s="47"/>
      <c r="L28" s="47"/>
      <c r="M28" s="20">
        <f t="shared" si="1"/>
        <v>92</v>
      </c>
    </row>
    <row r="29" spans="1:37" ht="13" x14ac:dyDescent="0.25">
      <c r="A29" s="41">
        <v>19</v>
      </c>
      <c r="B29" s="48" t="s">
        <v>163</v>
      </c>
      <c r="C29" s="48" t="s">
        <v>607</v>
      </c>
      <c r="D29" s="48" t="s">
        <v>479</v>
      </c>
      <c r="E29" s="48"/>
      <c r="F29" s="47"/>
      <c r="G29" s="47">
        <v>88</v>
      </c>
      <c r="H29" s="47"/>
      <c r="I29" s="47"/>
      <c r="J29" s="47"/>
      <c r="K29" s="47"/>
      <c r="L29" s="47"/>
      <c r="M29" s="20">
        <f t="shared" si="1"/>
        <v>88</v>
      </c>
    </row>
    <row r="30" spans="1:37" ht="12.5" x14ac:dyDescent="0.25">
      <c r="F30" s="1"/>
      <c r="G30" s="1"/>
      <c r="H30" s="1"/>
      <c r="I30" s="1"/>
      <c r="J30" s="1"/>
      <c r="K30" s="1"/>
      <c r="L30" s="1"/>
    </row>
    <row r="31" spans="1:37" ht="12.5" x14ac:dyDescent="0.25">
      <c r="F31" s="1"/>
      <c r="G31" s="1"/>
      <c r="H31" s="1"/>
      <c r="I31" s="1"/>
      <c r="J31" s="1"/>
      <c r="K31" s="1"/>
      <c r="L31" s="1"/>
    </row>
    <row r="32" spans="1:37" ht="12.5" x14ac:dyDescent="0.25">
      <c r="F32" s="1"/>
      <c r="G32" s="1"/>
      <c r="H32" s="1"/>
      <c r="I32" s="1"/>
      <c r="J32" s="1"/>
      <c r="K32" s="1"/>
      <c r="L32" s="1"/>
    </row>
    <row r="33" spans="6:12" ht="12.5" x14ac:dyDescent="0.25">
      <c r="F33" s="1"/>
      <c r="G33" s="1"/>
      <c r="H33" s="1"/>
      <c r="I33" s="1"/>
      <c r="J33" s="1"/>
      <c r="K33" s="1"/>
      <c r="L33" s="1"/>
    </row>
    <row r="34" spans="6:12" ht="12.5" x14ac:dyDescent="0.25">
      <c r="F34" s="1"/>
      <c r="G34" s="1"/>
      <c r="H34" s="1"/>
      <c r="I34" s="1"/>
      <c r="J34" s="1"/>
      <c r="K34" s="1"/>
      <c r="L34" s="1"/>
    </row>
    <row r="35" spans="6:12" ht="12.5" x14ac:dyDescent="0.25">
      <c r="F35" s="1"/>
      <c r="G35" s="1"/>
      <c r="H35" s="1"/>
      <c r="I35" s="1"/>
      <c r="J35" s="1"/>
      <c r="K35" s="1"/>
      <c r="L35" s="1"/>
    </row>
    <row r="36" spans="6:12" ht="12.5" x14ac:dyDescent="0.25">
      <c r="F36" s="1"/>
      <c r="G36" s="1"/>
      <c r="H36" s="1"/>
      <c r="I36" s="1"/>
      <c r="J36" s="1"/>
      <c r="K36" s="1"/>
      <c r="L36" s="1"/>
    </row>
    <row r="37" spans="6:12" ht="12.5" x14ac:dyDescent="0.25">
      <c r="F37" s="1"/>
      <c r="G37" s="1"/>
      <c r="H37" s="1"/>
      <c r="I37" s="1"/>
      <c r="J37" s="1"/>
      <c r="K37" s="1"/>
      <c r="L37" s="1"/>
    </row>
    <row r="38" spans="6:12" ht="12.5" x14ac:dyDescent="0.25">
      <c r="F38" s="1"/>
      <c r="G38" s="1"/>
      <c r="H38" s="1"/>
      <c r="I38" s="1"/>
      <c r="J38" s="1"/>
      <c r="K38" s="1"/>
      <c r="L38" s="1"/>
    </row>
    <row r="39" spans="6:12" ht="12.5" x14ac:dyDescent="0.25">
      <c r="F39" s="1"/>
      <c r="G39" s="1"/>
      <c r="H39" s="1"/>
      <c r="I39" s="1"/>
      <c r="J39" s="1"/>
      <c r="K39" s="1"/>
      <c r="L39" s="1"/>
    </row>
    <row r="40" spans="6:12" ht="12.5" x14ac:dyDescent="0.25">
      <c r="F40" s="1"/>
      <c r="G40" s="1"/>
      <c r="H40" s="1"/>
      <c r="I40" s="1"/>
      <c r="J40" s="1"/>
      <c r="K40" s="1"/>
      <c r="L40" s="1"/>
    </row>
    <row r="41" spans="6:12" ht="12.5" x14ac:dyDescent="0.25">
      <c r="F41" s="1"/>
      <c r="G41" s="1"/>
      <c r="H41" s="1"/>
      <c r="I41" s="1"/>
      <c r="J41" s="1"/>
      <c r="K41" s="1"/>
      <c r="L41" s="1"/>
    </row>
    <row r="42" spans="6:12" ht="12.5" x14ac:dyDescent="0.25">
      <c r="F42" s="1"/>
      <c r="G42" s="1"/>
      <c r="H42" s="1"/>
      <c r="I42" s="1"/>
      <c r="J42" s="1"/>
      <c r="K42" s="1"/>
      <c r="L42" s="1"/>
    </row>
    <row r="43" spans="6:12" ht="12.5" x14ac:dyDescent="0.25">
      <c r="F43" s="1"/>
      <c r="G43" s="1"/>
      <c r="H43" s="1"/>
      <c r="I43" s="1"/>
      <c r="J43" s="1"/>
      <c r="K43" s="1"/>
      <c r="L43" s="1"/>
    </row>
    <row r="44" spans="6:12" ht="12.5" x14ac:dyDescent="0.25">
      <c r="F44" s="1"/>
      <c r="G44" s="1"/>
      <c r="H44" s="1"/>
      <c r="I44" s="1"/>
      <c r="J44" s="1"/>
      <c r="K44" s="1"/>
      <c r="L44" s="1"/>
    </row>
    <row r="45" spans="6:12" ht="12.5" x14ac:dyDescent="0.25">
      <c r="F45" s="1"/>
      <c r="G45" s="1"/>
      <c r="H45" s="1"/>
      <c r="I45" s="1"/>
      <c r="J45" s="1"/>
      <c r="K45" s="1"/>
      <c r="L45" s="1"/>
    </row>
    <row r="46" spans="6:12" ht="12.5" x14ac:dyDescent="0.25">
      <c r="F46" s="1"/>
      <c r="G46" s="1"/>
      <c r="H46" s="1"/>
      <c r="I46" s="1"/>
      <c r="J46" s="1"/>
      <c r="K46" s="1"/>
      <c r="L46" s="1"/>
    </row>
    <row r="47" spans="6:12" ht="12.5" x14ac:dyDescent="0.25">
      <c r="F47" s="1"/>
      <c r="G47" s="1"/>
      <c r="H47" s="1"/>
      <c r="I47" s="1"/>
      <c r="J47" s="1"/>
      <c r="K47" s="1"/>
      <c r="L47" s="1"/>
    </row>
    <row r="48" spans="6:12" ht="12.5" x14ac:dyDescent="0.25">
      <c r="F48" s="1"/>
      <c r="G48" s="1"/>
      <c r="H48" s="1"/>
      <c r="I48" s="1"/>
      <c r="J48" s="1"/>
      <c r="K48" s="1"/>
      <c r="L48" s="1"/>
    </row>
    <row r="49" spans="6:12" ht="12.5" x14ac:dyDescent="0.25">
      <c r="F49" s="1"/>
      <c r="G49" s="1"/>
      <c r="H49" s="1"/>
      <c r="I49" s="1"/>
      <c r="J49" s="1"/>
      <c r="K49" s="1"/>
      <c r="L49" s="1"/>
    </row>
    <row r="50" spans="6:12" ht="12.5" x14ac:dyDescent="0.25">
      <c r="F50" s="1"/>
      <c r="G50" s="1"/>
      <c r="H50" s="1"/>
      <c r="I50" s="1"/>
      <c r="J50" s="1"/>
      <c r="K50" s="1"/>
      <c r="L50" s="1"/>
    </row>
    <row r="51" spans="6:12" ht="12.5" x14ac:dyDescent="0.25">
      <c r="F51" s="1"/>
      <c r="G51" s="1"/>
      <c r="H51" s="1"/>
      <c r="I51" s="1"/>
      <c r="J51" s="1"/>
      <c r="K51" s="1"/>
      <c r="L51" s="1"/>
    </row>
    <row r="52" spans="6:12" ht="12.5" x14ac:dyDescent="0.25">
      <c r="F52" s="1"/>
      <c r="G52" s="1"/>
      <c r="H52" s="1"/>
      <c r="I52" s="1"/>
      <c r="J52" s="1"/>
      <c r="K52" s="1"/>
      <c r="L52" s="1"/>
    </row>
    <row r="53" spans="6:12" ht="12.5" x14ac:dyDescent="0.25">
      <c r="F53" s="1"/>
      <c r="G53" s="1"/>
      <c r="H53" s="1"/>
      <c r="I53" s="1"/>
      <c r="J53" s="1"/>
      <c r="K53" s="1"/>
      <c r="L53" s="1"/>
    </row>
    <row r="54" spans="6:12" ht="12.5" x14ac:dyDescent="0.25">
      <c r="F54" s="1"/>
      <c r="G54" s="1"/>
      <c r="H54" s="1"/>
      <c r="I54" s="1"/>
      <c r="J54" s="1"/>
      <c r="K54" s="1"/>
      <c r="L54" s="1"/>
    </row>
    <row r="55" spans="6:12" ht="12.5" x14ac:dyDescent="0.25">
      <c r="F55" s="1"/>
      <c r="G55" s="1"/>
      <c r="H55" s="1"/>
      <c r="I55" s="1"/>
      <c r="J55" s="1"/>
      <c r="K55" s="1"/>
      <c r="L55" s="1"/>
    </row>
    <row r="56" spans="6:12" ht="12.5" x14ac:dyDescent="0.25">
      <c r="F56" s="1"/>
      <c r="G56" s="1"/>
      <c r="H56" s="1"/>
      <c r="I56" s="1"/>
      <c r="J56" s="1"/>
      <c r="K56" s="1"/>
      <c r="L56" s="1"/>
    </row>
    <row r="57" spans="6:12" ht="12.5" x14ac:dyDescent="0.25">
      <c r="F57" s="1"/>
      <c r="G57" s="1"/>
      <c r="H57" s="1"/>
      <c r="I57" s="1"/>
      <c r="J57" s="1"/>
      <c r="K57" s="1"/>
      <c r="L57" s="1"/>
    </row>
    <row r="58" spans="6:12" ht="12.5" x14ac:dyDescent="0.25">
      <c r="F58" s="1"/>
      <c r="G58" s="1"/>
      <c r="H58" s="1"/>
      <c r="I58" s="1"/>
      <c r="J58" s="1"/>
      <c r="K58" s="1"/>
      <c r="L58" s="1"/>
    </row>
    <row r="59" spans="6:12" ht="12.5" x14ac:dyDescent="0.25">
      <c r="F59" s="1"/>
      <c r="G59" s="1"/>
      <c r="H59" s="1"/>
      <c r="I59" s="1"/>
      <c r="J59" s="1"/>
      <c r="K59" s="1"/>
      <c r="L59" s="1"/>
    </row>
    <row r="60" spans="6:12" ht="12.5" x14ac:dyDescent="0.25">
      <c r="F60" s="1"/>
      <c r="G60" s="1"/>
      <c r="H60" s="1"/>
      <c r="I60" s="1"/>
      <c r="J60" s="1"/>
      <c r="K60" s="1"/>
      <c r="L60" s="1"/>
    </row>
    <row r="61" spans="6:12" ht="12.5" x14ac:dyDescent="0.25">
      <c r="F61" s="1"/>
      <c r="G61" s="1"/>
      <c r="H61" s="1"/>
      <c r="I61" s="1"/>
      <c r="J61" s="1"/>
      <c r="K61" s="1"/>
      <c r="L61" s="1"/>
    </row>
    <row r="62" spans="6:12" ht="12.5" x14ac:dyDescent="0.25">
      <c r="F62" s="1"/>
      <c r="G62" s="1"/>
      <c r="H62" s="1"/>
      <c r="I62" s="1"/>
      <c r="J62" s="1"/>
      <c r="K62" s="1"/>
      <c r="L62" s="1"/>
    </row>
    <row r="63" spans="6:12" ht="12.5" x14ac:dyDescent="0.25">
      <c r="F63" s="1"/>
      <c r="G63" s="1"/>
      <c r="H63" s="1"/>
      <c r="I63" s="1"/>
      <c r="J63" s="1"/>
      <c r="K63" s="1"/>
      <c r="L63" s="1"/>
    </row>
    <row r="64" spans="6:12" ht="12.5" x14ac:dyDescent="0.25">
      <c r="F64" s="1"/>
      <c r="G64" s="1"/>
      <c r="H64" s="1"/>
      <c r="I64" s="1"/>
      <c r="J64" s="1"/>
      <c r="K64" s="1"/>
      <c r="L64" s="1"/>
    </row>
    <row r="65" spans="6:12" ht="12.5" x14ac:dyDescent="0.25">
      <c r="F65" s="1"/>
      <c r="G65" s="1"/>
      <c r="H65" s="1"/>
      <c r="I65" s="1"/>
      <c r="J65" s="1"/>
      <c r="K65" s="1"/>
      <c r="L65" s="1"/>
    </row>
    <row r="66" spans="6:12" ht="12.5" x14ac:dyDescent="0.25">
      <c r="F66" s="1"/>
      <c r="G66" s="1"/>
      <c r="H66" s="1"/>
      <c r="I66" s="1"/>
      <c r="J66" s="1"/>
      <c r="K66" s="1"/>
      <c r="L66" s="1"/>
    </row>
    <row r="67" spans="6:12" ht="12.5" x14ac:dyDescent="0.25">
      <c r="F67" s="1"/>
      <c r="G67" s="1"/>
      <c r="H67" s="1"/>
      <c r="I67" s="1"/>
      <c r="J67" s="1"/>
      <c r="K67" s="1"/>
      <c r="L67" s="1"/>
    </row>
    <row r="68" spans="6:12" ht="12.5" x14ac:dyDescent="0.25">
      <c r="F68" s="1"/>
      <c r="G68" s="1"/>
      <c r="H68" s="1"/>
      <c r="I68" s="1"/>
      <c r="J68" s="1"/>
      <c r="K68" s="1"/>
      <c r="L68" s="1"/>
    </row>
    <row r="69" spans="6:12" ht="12.5" x14ac:dyDescent="0.25">
      <c r="F69" s="1"/>
      <c r="G69" s="1"/>
      <c r="H69" s="1"/>
      <c r="I69" s="1"/>
      <c r="J69" s="1"/>
      <c r="K69" s="1"/>
      <c r="L69" s="1"/>
    </row>
    <row r="70" spans="6:12" ht="12.5" x14ac:dyDescent="0.25">
      <c r="F70" s="1"/>
      <c r="G70" s="1"/>
      <c r="H70" s="1"/>
      <c r="I70" s="1"/>
      <c r="J70" s="1"/>
      <c r="K70" s="1"/>
      <c r="L70" s="1"/>
    </row>
    <row r="71" spans="6:12" ht="12.5" x14ac:dyDescent="0.25">
      <c r="F71" s="1"/>
      <c r="G71" s="1"/>
      <c r="H71" s="1"/>
      <c r="I71" s="1"/>
      <c r="J71" s="1"/>
      <c r="K71" s="1"/>
      <c r="L71" s="1"/>
    </row>
    <row r="72" spans="6:12" ht="12.5" x14ac:dyDescent="0.25">
      <c r="F72" s="1"/>
      <c r="G72" s="1"/>
      <c r="H72" s="1"/>
      <c r="I72" s="1"/>
      <c r="J72" s="1"/>
      <c r="K72" s="1"/>
      <c r="L72" s="1"/>
    </row>
    <row r="73" spans="6:12" ht="12.5" x14ac:dyDescent="0.25">
      <c r="F73" s="1"/>
      <c r="G73" s="1"/>
      <c r="H73" s="1"/>
      <c r="I73" s="1"/>
      <c r="J73" s="1"/>
      <c r="K73" s="1"/>
      <c r="L73" s="1"/>
    </row>
    <row r="74" spans="6:12" ht="12.5" x14ac:dyDescent="0.25">
      <c r="F74" s="1"/>
      <c r="G74" s="1"/>
      <c r="H74" s="1"/>
      <c r="I74" s="1"/>
      <c r="J74" s="1"/>
      <c r="K74" s="1"/>
      <c r="L74" s="1"/>
    </row>
    <row r="75" spans="6:12" ht="12.5" x14ac:dyDescent="0.25">
      <c r="F75" s="1"/>
      <c r="G75" s="1"/>
      <c r="H75" s="1"/>
      <c r="I75" s="1"/>
      <c r="J75" s="1"/>
      <c r="K75" s="1"/>
      <c r="L75" s="1"/>
    </row>
    <row r="76" spans="6:12" ht="12.5" x14ac:dyDescent="0.25">
      <c r="F76" s="1"/>
      <c r="G76" s="1"/>
      <c r="H76" s="1"/>
      <c r="I76" s="1"/>
      <c r="J76" s="1"/>
      <c r="K76" s="1"/>
      <c r="L76" s="1"/>
    </row>
    <row r="77" spans="6:12" ht="12.5" x14ac:dyDescent="0.25">
      <c r="F77" s="1"/>
      <c r="G77" s="1"/>
      <c r="H77" s="1"/>
      <c r="I77" s="1"/>
      <c r="J77" s="1"/>
      <c r="K77" s="1"/>
      <c r="L77" s="1"/>
    </row>
    <row r="78" spans="6:12" ht="12.5" x14ac:dyDescent="0.25">
      <c r="F78" s="1"/>
      <c r="G78" s="1"/>
      <c r="H78" s="1"/>
      <c r="I78" s="1"/>
      <c r="J78" s="1"/>
      <c r="K78" s="1"/>
      <c r="L78" s="1"/>
    </row>
    <row r="79" spans="6:12" ht="12.5" x14ac:dyDescent="0.25">
      <c r="F79" s="1"/>
      <c r="G79" s="1"/>
      <c r="H79" s="1"/>
      <c r="I79" s="1"/>
      <c r="J79" s="1"/>
      <c r="K79" s="1"/>
      <c r="L79" s="1"/>
    </row>
    <row r="80" spans="6:12" ht="12.5" x14ac:dyDescent="0.25">
      <c r="F80" s="1"/>
      <c r="G80" s="1"/>
      <c r="H80" s="1"/>
      <c r="I80" s="1"/>
      <c r="J80" s="1"/>
      <c r="K80" s="1"/>
      <c r="L80" s="1"/>
    </row>
    <row r="81" spans="6:12" ht="12.5" x14ac:dyDescent="0.25">
      <c r="F81" s="1"/>
      <c r="G81" s="1"/>
      <c r="H81" s="1"/>
      <c r="I81" s="1"/>
      <c r="J81" s="1"/>
      <c r="K81" s="1"/>
      <c r="L81" s="1"/>
    </row>
    <row r="82" spans="6:12" ht="12.5" x14ac:dyDescent="0.25">
      <c r="F82" s="1"/>
      <c r="G82" s="1"/>
      <c r="H82" s="1"/>
      <c r="I82" s="1"/>
      <c r="J82" s="1"/>
      <c r="K82" s="1"/>
      <c r="L82" s="1"/>
    </row>
    <row r="83" spans="6:12" ht="12.5" x14ac:dyDescent="0.25">
      <c r="F83" s="1"/>
      <c r="G83" s="1"/>
      <c r="H83" s="1"/>
      <c r="I83" s="1"/>
      <c r="J83" s="1"/>
      <c r="K83" s="1"/>
      <c r="L83" s="1"/>
    </row>
    <row r="84" spans="6:12" ht="12.5" x14ac:dyDescent="0.25">
      <c r="F84" s="1"/>
      <c r="G84" s="1"/>
      <c r="H84" s="1"/>
      <c r="I84" s="1"/>
      <c r="J84" s="1"/>
      <c r="K84" s="1"/>
      <c r="L84" s="1"/>
    </row>
    <row r="85" spans="6:12" ht="12.5" x14ac:dyDescent="0.25">
      <c r="F85" s="1"/>
      <c r="G85" s="1"/>
      <c r="H85" s="1"/>
      <c r="I85" s="1"/>
      <c r="J85" s="1"/>
      <c r="K85" s="1"/>
      <c r="L85" s="1"/>
    </row>
    <row r="86" spans="6:12" ht="12.5" x14ac:dyDescent="0.25">
      <c r="F86" s="1"/>
      <c r="G86" s="1"/>
      <c r="H86" s="1"/>
      <c r="I86" s="1"/>
      <c r="J86" s="1"/>
      <c r="K86" s="1"/>
      <c r="L86" s="1"/>
    </row>
    <row r="87" spans="6:12" ht="12.5" x14ac:dyDescent="0.25">
      <c r="F87" s="1"/>
      <c r="G87" s="1"/>
      <c r="H87" s="1"/>
      <c r="I87" s="1"/>
      <c r="J87" s="1"/>
      <c r="K87" s="1"/>
      <c r="L87" s="1"/>
    </row>
    <row r="88" spans="6:12" ht="12.5" x14ac:dyDescent="0.25">
      <c r="F88" s="1"/>
      <c r="G88" s="1"/>
      <c r="H88" s="1"/>
      <c r="I88" s="1"/>
      <c r="J88" s="1"/>
      <c r="K88" s="1"/>
      <c r="L88" s="1"/>
    </row>
    <row r="89" spans="6:12" ht="12.5" x14ac:dyDescent="0.25">
      <c r="F89" s="1"/>
      <c r="G89" s="1"/>
      <c r="H89" s="1"/>
      <c r="I89" s="1"/>
      <c r="J89" s="1"/>
      <c r="K89" s="1"/>
      <c r="L89" s="1"/>
    </row>
    <row r="90" spans="6:12" ht="12.5" x14ac:dyDescent="0.25">
      <c r="F90" s="1"/>
      <c r="G90" s="1"/>
      <c r="H90" s="1"/>
      <c r="I90" s="1"/>
      <c r="J90" s="1"/>
      <c r="K90" s="1"/>
      <c r="L90" s="1"/>
    </row>
    <row r="91" spans="6:12" ht="12.5" x14ac:dyDescent="0.25">
      <c r="F91" s="1"/>
      <c r="G91" s="1"/>
      <c r="H91" s="1"/>
      <c r="I91" s="1"/>
      <c r="J91" s="1"/>
      <c r="K91" s="1"/>
      <c r="L91" s="1"/>
    </row>
    <row r="92" spans="6:12" ht="12.5" x14ac:dyDescent="0.25">
      <c r="F92" s="1"/>
      <c r="G92" s="1"/>
      <c r="H92" s="1"/>
      <c r="I92" s="1"/>
      <c r="J92" s="1"/>
      <c r="K92" s="1"/>
      <c r="L92" s="1"/>
    </row>
    <row r="93" spans="6:12" ht="12.5" x14ac:dyDescent="0.25">
      <c r="F93" s="1"/>
      <c r="G93" s="1"/>
      <c r="H93" s="1"/>
      <c r="I93" s="1"/>
      <c r="J93" s="1"/>
      <c r="K93" s="1"/>
      <c r="L93" s="1"/>
    </row>
    <row r="94" spans="6:12" ht="12.5" x14ac:dyDescent="0.25">
      <c r="F94" s="1"/>
      <c r="G94" s="1"/>
      <c r="H94" s="1"/>
      <c r="I94" s="1"/>
      <c r="J94" s="1"/>
      <c r="K94" s="1"/>
      <c r="L94" s="1"/>
    </row>
    <row r="95" spans="6:12" ht="12.5" x14ac:dyDescent="0.25">
      <c r="F95" s="1"/>
      <c r="G95" s="1"/>
      <c r="H95" s="1"/>
      <c r="I95" s="1"/>
      <c r="J95" s="1"/>
      <c r="K95" s="1"/>
      <c r="L95" s="1"/>
    </row>
    <row r="96" spans="6:12" ht="12.5" x14ac:dyDescent="0.25">
      <c r="F96" s="1"/>
      <c r="G96" s="1"/>
      <c r="H96" s="1"/>
      <c r="I96" s="1"/>
      <c r="J96" s="1"/>
      <c r="K96" s="1"/>
      <c r="L96" s="1"/>
    </row>
    <row r="97" spans="6:12" ht="12.5" x14ac:dyDescent="0.25">
      <c r="F97" s="1"/>
      <c r="G97" s="1"/>
      <c r="H97" s="1"/>
      <c r="I97" s="1"/>
      <c r="J97" s="1"/>
      <c r="K97" s="1"/>
      <c r="L97" s="1"/>
    </row>
    <row r="98" spans="6:12" ht="12.5" x14ac:dyDescent="0.25">
      <c r="F98" s="1"/>
      <c r="G98" s="1"/>
      <c r="H98" s="1"/>
      <c r="I98" s="1"/>
      <c r="J98" s="1"/>
      <c r="K98" s="1"/>
      <c r="L98" s="1"/>
    </row>
    <row r="99" spans="6:12" ht="12.5" x14ac:dyDescent="0.25">
      <c r="F99" s="1"/>
      <c r="G99" s="1"/>
      <c r="H99" s="1"/>
      <c r="I99" s="1"/>
      <c r="J99" s="1"/>
      <c r="K99" s="1"/>
      <c r="L99" s="1"/>
    </row>
    <row r="100" spans="6:12" ht="12.5" x14ac:dyDescent="0.25">
      <c r="F100" s="1"/>
      <c r="G100" s="1"/>
      <c r="H100" s="1"/>
      <c r="I100" s="1"/>
      <c r="J100" s="1"/>
      <c r="K100" s="1"/>
      <c r="L100" s="1"/>
    </row>
    <row r="101" spans="6:12" ht="12.5" x14ac:dyDescent="0.25">
      <c r="F101" s="1"/>
      <c r="G101" s="1"/>
      <c r="H101" s="1"/>
      <c r="I101" s="1"/>
      <c r="J101" s="1"/>
      <c r="K101" s="1"/>
      <c r="L101" s="1"/>
    </row>
    <row r="102" spans="6:12" ht="12.5" x14ac:dyDescent="0.25">
      <c r="F102" s="1"/>
      <c r="G102" s="1"/>
      <c r="H102" s="1"/>
      <c r="I102" s="1"/>
      <c r="J102" s="1"/>
      <c r="K102" s="1"/>
      <c r="L102" s="1"/>
    </row>
    <row r="103" spans="6:12" ht="12.5" x14ac:dyDescent="0.25">
      <c r="F103" s="1"/>
      <c r="G103" s="1"/>
      <c r="H103" s="1"/>
      <c r="I103" s="1"/>
      <c r="J103" s="1"/>
      <c r="K103" s="1"/>
      <c r="L103" s="1"/>
    </row>
    <row r="104" spans="6:12" ht="12.5" x14ac:dyDescent="0.25">
      <c r="F104" s="1"/>
      <c r="G104" s="1"/>
      <c r="H104" s="1"/>
      <c r="I104" s="1"/>
      <c r="J104" s="1"/>
      <c r="K104" s="1"/>
      <c r="L104" s="1"/>
    </row>
    <row r="105" spans="6:12" ht="12.5" x14ac:dyDescent="0.25">
      <c r="F105" s="1"/>
      <c r="G105" s="1"/>
      <c r="H105" s="1"/>
      <c r="I105" s="1"/>
      <c r="J105" s="1"/>
      <c r="K105" s="1"/>
      <c r="L105" s="1"/>
    </row>
    <row r="106" spans="6:12" ht="12.5" x14ac:dyDescent="0.25">
      <c r="F106" s="1"/>
      <c r="G106" s="1"/>
      <c r="H106" s="1"/>
      <c r="I106" s="1"/>
      <c r="J106" s="1"/>
      <c r="K106" s="1"/>
      <c r="L106" s="1"/>
    </row>
    <row r="107" spans="6:12" ht="12.5" x14ac:dyDescent="0.25">
      <c r="F107" s="1"/>
      <c r="G107" s="1"/>
      <c r="H107" s="1"/>
      <c r="I107" s="1"/>
      <c r="J107" s="1"/>
      <c r="K107" s="1"/>
      <c r="L107" s="1"/>
    </row>
    <row r="108" spans="6:12" ht="12.5" x14ac:dyDescent="0.25">
      <c r="F108" s="1"/>
      <c r="G108" s="1"/>
      <c r="H108" s="1"/>
      <c r="I108" s="1"/>
      <c r="J108" s="1"/>
      <c r="K108" s="1"/>
      <c r="L108" s="1"/>
    </row>
    <row r="109" spans="6:12" ht="12.5" x14ac:dyDescent="0.25">
      <c r="F109" s="1"/>
      <c r="G109" s="1"/>
      <c r="H109" s="1"/>
      <c r="I109" s="1"/>
      <c r="J109" s="1"/>
      <c r="K109" s="1"/>
      <c r="L109" s="1"/>
    </row>
    <row r="110" spans="6:12" ht="12.5" x14ac:dyDescent="0.25">
      <c r="F110" s="1"/>
      <c r="G110" s="1"/>
      <c r="H110" s="1"/>
      <c r="I110" s="1"/>
      <c r="J110" s="1"/>
      <c r="K110" s="1"/>
      <c r="L110" s="1"/>
    </row>
    <row r="111" spans="6:12" ht="12.5" x14ac:dyDescent="0.25">
      <c r="F111" s="1"/>
      <c r="G111" s="1"/>
      <c r="H111" s="1"/>
      <c r="I111" s="1"/>
      <c r="J111" s="1"/>
      <c r="K111" s="1"/>
      <c r="L111" s="1"/>
    </row>
    <row r="112" spans="6:12" ht="12.5" x14ac:dyDescent="0.25">
      <c r="F112" s="1"/>
      <c r="G112" s="1"/>
      <c r="H112" s="1"/>
      <c r="I112" s="1"/>
      <c r="J112" s="1"/>
      <c r="K112" s="1"/>
      <c r="L112" s="1"/>
    </row>
    <row r="113" spans="6:12" ht="12.5" x14ac:dyDescent="0.25">
      <c r="F113" s="1"/>
      <c r="G113" s="1"/>
      <c r="H113" s="1"/>
      <c r="I113" s="1"/>
      <c r="J113" s="1"/>
      <c r="K113" s="1"/>
      <c r="L113" s="1"/>
    </row>
    <row r="114" spans="6:12" ht="12.5" x14ac:dyDescent="0.25">
      <c r="F114" s="1"/>
      <c r="G114" s="1"/>
      <c r="H114" s="1"/>
      <c r="I114" s="1"/>
      <c r="J114" s="1"/>
      <c r="K114" s="1"/>
      <c r="L114" s="1"/>
    </row>
    <row r="115" spans="6:12" ht="12.5" x14ac:dyDescent="0.25">
      <c r="F115" s="1"/>
      <c r="G115" s="1"/>
      <c r="H115" s="1"/>
      <c r="I115" s="1"/>
      <c r="J115" s="1"/>
      <c r="K115" s="1"/>
      <c r="L115" s="1"/>
    </row>
    <row r="116" spans="6:12" ht="12.5" x14ac:dyDescent="0.25">
      <c r="F116" s="1"/>
      <c r="G116" s="1"/>
      <c r="H116" s="1"/>
      <c r="I116" s="1"/>
      <c r="J116" s="1"/>
      <c r="K116" s="1"/>
      <c r="L116" s="1"/>
    </row>
    <row r="117" spans="6:12" ht="12.5" x14ac:dyDescent="0.25">
      <c r="F117" s="1"/>
      <c r="G117" s="1"/>
      <c r="H117" s="1"/>
      <c r="I117" s="1"/>
      <c r="J117" s="1"/>
      <c r="K117" s="1"/>
      <c r="L117" s="1"/>
    </row>
    <row r="118" spans="6:12" ht="12.5" x14ac:dyDescent="0.25">
      <c r="F118" s="1"/>
      <c r="G118" s="1"/>
      <c r="H118" s="1"/>
      <c r="I118" s="1"/>
      <c r="J118" s="1"/>
      <c r="K118" s="1"/>
      <c r="L118" s="1"/>
    </row>
    <row r="119" spans="6:12" ht="12.5" x14ac:dyDescent="0.25">
      <c r="F119" s="1"/>
      <c r="G119" s="1"/>
      <c r="H119" s="1"/>
      <c r="I119" s="1"/>
      <c r="J119" s="1"/>
      <c r="K119" s="1"/>
      <c r="L119" s="1"/>
    </row>
    <row r="120" spans="6:12" ht="12.5" x14ac:dyDescent="0.25">
      <c r="F120" s="1"/>
      <c r="G120" s="1"/>
      <c r="H120" s="1"/>
      <c r="I120" s="1"/>
      <c r="J120" s="1"/>
      <c r="K120" s="1"/>
      <c r="L120" s="1"/>
    </row>
    <row r="121" spans="6:12" ht="12.5" x14ac:dyDescent="0.25">
      <c r="F121" s="1"/>
      <c r="G121" s="1"/>
      <c r="H121" s="1"/>
      <c r="I121" s="1"/>
      <c r="J121" s="1"/>
      <c r="K121" s="1"/>
      <c r="L121" s="1"/>
    </row>
    <row r="122" spans="6:12" ht="12.5" x14ac:dyDescent="0.25">
      <c r="F122" s="1"/>
      <c r="G122" s="1"/>
      <c r="H122" s="1"/>
      <c r="I122" s="1"/>
      <c r="J122" s="1"/>
      <c r="K122" s="1"/>
      <c r="L122" s="1"/>
    </row>
    <row r="123" spans="6:12" ht="12.5" x14ac:dyDescent="0.25">
      <c r="F123" s="1"/>
      <c r="G123" s="1"/>
      <c r="H123" s="1"/>
      <c r="I123" s="1"/>
      <c r="J123" s="1"/>
      <c r="K123" s="1"/>
      <c r="L123" s="1"/>
    </row>
    <row r="124" spans="6:12" ht="12.5" x14ac:dyDescent="0.25">
      <c r="F124" s="1"/>
      <c r="G124" s="1"/>
      <c r="H124" s="1"/>
      <c r="I124" s="1"/>
      <c r="J124" s="1"/>
      <c r="K124" s="1"/>
      <c r="L124" s="1"/>
    </row>
    <row r="125" spans="6:12" ht="12.5" x14ac:dyDescent="0.25">
      <c r="F125" s="1"/>
      <c r="G125" s="1"/>
      <c r="H125" s="1"/>
      <c r="I125" s="1"/>
      <c r="J125" s="1"/>
      <c r="K125" s="1"/>
      <c r="L125" s="1"/>
    </row>
    <row r="126" spans="6:12" ht="12.5" x14ac:dyDescent="0.25">
      <c r="F126" s="1"/>
      <c r="G126" s="1"/>
      <c r="H126" s="1"/>
      <c r="I126" s="1"/>
      <c r="J126" s="1"/>
      <c r="K126" s="1"/>
      <c r="L126" s="1"/>
    </row>
    <row r="127" spans="6:12" ht="12.5" x14ac:dyDescent="0.25">
      <c r="F127" s="1"/>
      <c r="G127" s="1"/>
      <c r="H127" s="1"/>
      <c r="I127" s="1"/>
      <c r="J127" s="1"/>
      <c r="K127" s="1"/>
      <c r="L127" s="1"/>
    </row>
    <row r="128" spans="6:12" ht="12.5" x14ac:dyDescent="0.25">
      <c r="F128" s="1"/>
      <c r="G128" s="1"/>
      <c r="H128" s="1"/>
      <c r="I128" s="1"/>
      <c r="J128" s="1"/>
      <c r="K128" s="1"/>
      <c r="L128" s="1"/>
    </row>
    <row r="129" spans="6:12" ht="12.5" x14ac:dyDescent="0.25">
      <c r="F129" s="1"/>
      <c r="G129" s="1"/>
      <c r="H129" s="1"/>
      <c r="I129" s="1"/>
      <c r="J129" s="1"/>
      <c r="K129" s="1"/>
      <c r="L129" s="1"/>
    </row>
    <row r="130" spans="6:12" ht="12.5" x14ac:dyDescent="0.25">
      <c r="F130" s="1"/>
      <c r="G130" s="1"/>
      <c r="H130" s="1"/>
      <c r="I130" s="1"/>
      <c r="J130" s="1"/>
      <c r="K130" s="1"/>
      <c r="L130" s="1"/>
    </row>
    <row r="131" spans="6:12" ht="12.5" x14ac:dyDescent="0.25">
      <c r="F131" s="1"/>
      <c r="G131" s="1"/>
      <c r="H131" s="1"/>
      <c r="I131" s="1"/>
      <c r="J131" s="1"/>
      <c r="K131" s="1"/>
      <c r="L131" s="1"/>
    </row>
    <row r="132" spans="6:12" ht="12.5" x14ac:dyDescent="0.25">
      <c r="F132" s="1"/>
      <c r="G132" s="1"/>
      <c r="H132" s="1"/>
      <c r="I132" s="1"/>
      <c r="J132" s="1"/>
      <c r="K132" s="1"/>
      <c r="L132" s="1"/>
    </row>
    <row r="133" spans="6:12" ht="12.5" x14ac:dyDescent="0.25">
      <c r="F133" s="1"/>
      <c r="G133" s="1"/>
      <c r="H133" s="1"/>
      <c r="I133" s="1"/>
      <c r="J133" s="1"/>
      <c r="K133" s="1"/>
      <c r="L133" s="1"/>
    </row>
  </sheetData>
  <sortState xmlns:xlrd2="http://schemas.microsoft.com/office/spreadsheetml/2017/richdata2" ref="B11:M29">
    <sortCondition descending="1" ref="M11:M29"/>
  </sortState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 summaryRight="0"/>
  </sheetPr>
  <dimension ref="A1:AJ133"/>
  <sheetViews>
    <sheetView zoomScale="110" zoomScaleNormal="110" workbookViewId="0">
      <selection activeCell="A7" sqref="A7"/>
    </sheetView>
  </sheetViews>
  <sheetFormatPr defaultColWidth="12.6328125" defaultRowHeight="15.75" customHeight="1" x14ac:dyDescent="0.25"/>
  <cols>
    <col min="1" max="1" width="14" customWidth="1"/>
    <col min="4" max="4" width="25" customWidth="1"/>
    <col min="13" max="13" width="10.453125" customWidth="1"/>
    <col min="14" max="14" width="3.81640625" customWidth="1"/>
    <col min="15" max="15" width="12.26953125" bestFit="1" customWidth="1"/>
    <col min="18" max="18" width="17.90625" bestFit="1" customWidth="1"/>
    <col min="19" max="33" width="0" hidden="1" customWidth="1"/>
    <col min="34" max="34" width="7.7265625" customWidth="1"/>
    <col min="35" max="35" width="0" hidden="1" customWidth="1"/>
  </cols>
  <sheetData>
    <row r="1" spans="1:36" ht="15.75" customHeight="1" x14ac:dyDescent="0.25">
      <c r="O1" s="21"/>
      <c r="P1" s="4"/>
      <c r="Q1" s="4"/>
      <c r="R1" s="4"/>
      <c r="S1" s="4"/>
      <c r="T1" s="4"/>
      <c r="U1" s="4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4"/>
      <c r="AH1" s="4"/>
      <c r="AI1" s="4"/>
      <c r="AJ1" s="4"/>
    </row>
    <row r="2" spans="1:36" ht="15.75" customHeight="1" x14ac:dyDescent="0.25">
      <c r="O2" s="21"/>
      <c r="P2" s="4"/>
      <c r="Q2" s="4"/>
      <c r="R2" s="4"/>
      <c r="S2" s="4"/>
      <c r="T2" s="4"/>
      <c r="U2" s="4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4"/>
      <c r="AH2" s="4"/>
      <c r="AI2" s="4"/>
      <c r="AJ2" s="4"/>
    </row>
    <row r="3" spans="1:36" ht="15.75" customHeight="1" x14ac:dyDescent="0.25">
      <c r="O3" s="21"/>
      <c r="P3" s="4"/>
      <c r="Q3" s="4"/>
      <c r="R3" s="4"/>
      <c r="S3" s="4"/>
      <c r="T3" s="4"/>
      <c r="U3" s="4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4"/>
      <c r="AH3" s="4"/>
      <c r="AI3" s="4"/>
      <c r="AJ3" s="4"/>
    </row>
    <row r="4" spans="1:36" ht="15.75" customHeight="1" x14ac:dyDescent="0.25">
      <c r="O4" s="15"/>
      <c r="P4" s="4"/>
      <c r="Q4" s="4"/>
      <c r="R4" s="4"/>
      <c r="S4" s="4"/>
      <c r="T4" s="4"/>
      <c r="U4" s="4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4"/>
      <c r="AH4" s="4"/>
      <c r="AI4" s="4"/>
      <c r="AJ4" s="4"/>
    </row>
    <row r="5" spans="1:36" ht="15.75" customHeight="1" x14ac:dyDescent="0.25">
      <c r="O5" s="15"/>
      <c r="P5" s="4"/>
      <c r="Q5" s="4"/>
      <c r="R5" s="4"/>
      <c r="S5" s="4"/>
      <c r="T5" s="4"/>
      <c r="U5" s="4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4"/>
      <c r="AH5" s="4"/>
      <c r="AI5" s="4"/>
      <c r="AJ5" s="4"/>
    </row>
    <row r="6" spans="1:36" ht="15.75" customHeight="1" x14ac:dyDescent="0.25">
      <c r="O6" s="15"/>
      <c r="P6" s="4"/>
      <c r="Q6" s="4"/>
      <c r="R6" s="4"/>
      <c r="S6" s="4"/>
      <c r="T6" s="4"/>
      <c r="U6" s="4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4"/>
      <c r="AH6" s="4"/>
      <c r="AI6" s="4"/>
      <c r="AJ6" s="4"/>
    </row>
    <row r="7" spans="1:36" ht="15.75" customHeight="1" x14ac:dyDescent="0.25">
      <c r="A7" s="3" t="s">
        <v>706</v>
      </c>
      <c r="B7" s="4"/>
      <c r="C7" s="4"/>
      <c r="D7" s="4"/>
      <c r="E7" s="3" t="s">
        <v>694</v>
      </c>
      <c r="F7" s="4"/>
      <c r="G7" s="4"/>
      <c r="H7" s="4"/>
      <c r="I7" s="4"/>
      <c r="J7" s="4"/>
      <c r="K7" s="4"/>
      <c r="L7" s="4"/>
      <c r="M7" s="4"/>
      <c r="O7" s="15"/>
      <c r="P7" s="4"/>
      <c r="Q7" s="4"/>
      <c r="R7" s="4"/>
      <c r="S7" s="4"/>
      <c r="T7" s="4"/>
      <c r="U7" s="4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4"/>
      <c r="AH7" s="4"/>
      <c r="AI7" s="4"/>
      <c r="AJ7" s="4"/>
    </row>
    <row r="8" spans="1:36" ht="15.75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O8" s="15"/>
      <c r="P8" s="4"/>
      <c r="Q8" s="4"/>
      <c r="R8" s="4"/>
      <c r="S8" s="4"/>
      <c r="T8" s="4"/>
      <c r="U8" s="4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4"/>
      <c r="AH8" s="4"/>
      <c r="AI8" s="4"/>
      <c r="AJ8" s="4"/>
    </row>
    <row r="9" spans="1:36" ht="15.75" customHeight="1" x14ac:dyDescent="0.25">
      <c r="A9" s="10" t="s">
        <v>374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O9" s="15"/>
      <c r="P9" s="4"/>
      <c r="Q9" s="4"/>
      <c r="R9" s="4"/>
      <c r="S9" s="4"/>
      <c r="T9" s="4"/>
      <c r="U9" s="4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4"/>
      <c r="AH9" s="4"/>
      <c r="AI9" s="4"/>
      <c r="AJ9" s="4"/>
    </row>
    <row r="10" spans="1:36" ht="13.5" x14ac:dyDescent="0.25">
      <c r="A10" s="7" t="s">
        <v>321</v>
      </c>
      <c r="B10" s="7" t="s">
        <v>322</v>
      </c>
      <c r="C10" s="7" t="s">
        <v>323</v>
      </c>
      <c r="D10" s="7" t="s">
        <v>0</v>
      </c>
      <c r="E10" s="9" t="s">
        <v>324</v>
      </c>
      <c r="F10" s="9" t="s">
        <v>326</v>
      </c>
      <c r="G10" s="9" t="s">
        <v>472</v>
      </c>
      <c r="H10" s="34" t="s">
        <v>630</v>
      </c>
      <c r="I10" s="9" t="s">
        <v>682</v>
      </c>
      <c r="J10" s="9" t="s">
        <v>683</v>
      </c>
      <c r="K10" s="9" t="s">
        <v>693</v>
      </c>
      <c r="L10" s="9" t="s">
        <v>700</v>
      </c>
      <c r="M10" s="34" t="s">
        <v>349</v>
      </c>
      <c r="O10" s="15"/>
      <c r="P10" s="4"/>
      <c r="Q10" s="4"/>
      <c r="R10" s="4"/>
      <c r="S10" s="4"/>
      <c r="T10" s="4"/>
      <c r="U10" s="4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4"/>
      <c r="AH10" s="4"/>
      <c r="AI10" s="4"/>
      <c r="AJ10" s="4"/>
    </row>
    <row r="11" spans="1:36" ht="15.75" customHeight="1" x14ac:dyDescent="0.25">
      <c r="A11" s="18">
        <v>1</v>
      </c>
      <c r="B11" s="46" t="s">
        <v>473</v>
      </c>
      <c r="C11" s="46" t="s">
        <v>474</v>
      </c>
      <c r="D11" s="46" t="s">
        <v>4</v>
      </c>
      <c r="E11" s="46"/>
      <c r="F11" s="44"/>
      <c r="G11" s="44">
        <v>100</v>
      </c>
      <c r="H11" s="44">
        <v>100</v>
      </c>
      <c r="I11" s="44">
        <v>100</v>
      </c>
      <c r="J11" s="44">
        <v>100</v>
      </c>
      <c r="K11" s="44">
        <v>99</v>
      </c>
      <c r="L11" s="44">
        <v>99</v>
      </c>
      <c r="M11" s="25" cm="1">
        <f t="array" ref="M11">SUM(LARGE(E11:L11, {1,2,3,4,5}))</f>
        <v>499</v>
      </c>
      <c r="O11" s="15"/>
      <c r="P11" s="4"/>
      <c r="Q11" s="4"/>
      <c r="R11" s="4"/>
      <c r="S11" s="4"/>
      <c r="T11" s="4"/>
      <c r="U11" s="4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4"/>
      <c r="AH11" s="4"/>
      <c r="AI11" s="4"/>
      <c r="AJ11" s="4"/>
    </row>
    <row r="12" spans="1:36" ht="15.75" customHeight="1" x14ac:dyDescent="0.25">
      <c r="A12" s="18">
        <f t="shared" ref="A12:A56" si="0">A11+1</f>
        <v>2</v>
      </c>
      <c r="B12" s="44" t="s">
        <v>28</v>
      </c>
      <c r="C12" s="44" t="s">
        <v>35</v>
      </c>
      <c r="D12" s="44" t="s">
        <v>126</v>
      </c>
      <c r="E12" s="44">
        <v>99</v>
      </c>
      <c r="F12" s="44">
        <v>100</v>
      </c>
      <c r="G12" s="44"/>
      <c r="H12" s="44"/>
      <c r="I12" s="44">
        <v>99</v>
      </c>
      <c r="J12" s="44">
        <v>99</v>
      </c>
      <c r="K12" s="44">
        <v>100</v>
      </c>
      <c r="L12" s="44">
        <v>100</v>
      </c>
      <c r="M12" s="25" cm="1">
        <f t="array" ref="M12">SUM(LARGE(E12:L12, {1,2,3,4,5}))</f>
        <v>498</v>
      </c>
      <c r="O12" s="15"/>
      <c r="P12" s="4"/>
      <c r="Q12" s="4"/>
      <c r="R12" s="4"/>
      <c r="S12" s="4"/>
      <c r="T12" s="4"/>
      <c r="U12" s="4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4"/>
      <c r="AH12" s="4"/>
      <c r="AI12" s="4"/>
      <c r="AJ12" s="4"/>
    </row>
    <row r="13" spans="1:36" ht="15.75" customHeight="1" x14ac:dyDescent="0.25">
      <c r="A13" s="18">
        <f t="shared" si="0"/>
        <v>3</v>
      </c>
      <c r="B13" s="44" t="s">
        <v>127</v>
      </c>
      <c r="C13" s="44" t="s">
        <v>128</v>
      </c>
      <c r="D13" s="44" t="s">
        <v>4</v>
      </c>
      <c r="E13" s="44">
        <v>98</v>
      </c>
      <c r="F13" s="44">
        <v>99</v>
      </c>
      <c r="G13" s="44">
        <v>97</v>
      </c>
      <c r="H13" s="44">
        <v>99</v>
      </c>
      <c r="I13" s="44">
        <v>98</v>
      </c>
      <c r="J13" s="44"/>
      <c r="K13" s="44">
        <v>98</v>
      </c>
      <c r="L13" s="44"/>
      <c r="M13" s="25" cm="1">
        <f t="array" ref="M13">SUM(LARGE(E13:L13, {1,2,3,4,5}))</f>
        <v>492</v>
      </c>
      <c r="O13" s="15"/>
      <c r="P13" s="4"/>
      <c r="Q13" s="4"/>
      <c r="R13" s="4"/>
      <c r="S13" s="4"/>
      <c r="T13" s="4"/>
      <c r="U13" s="4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4"/>
      <c r="AH13" s="4"/>
      <c r="AI13" s="4"/>
      <c r="AJ13" s="4"/>
    </row>
    <row r="14" spans="1:36" ht="15.75" customHeight="1" x14ac:dyDescent="0.25">
      <c r="A14" s="18">
        <f t="shared" si="0"/>
        <v>4</v>
      </c>
      <c r="B14" s="47" t="s">
        <v>140</v>
      </c>
      <c r="C14" s="47" t="s">
        <v>141</v>
      </c>
      <c r="D14" s="47" t="s">
        <v>31</v>
      </c>
      <c r="E14" s="47">
        <v>95</v>
      </c>
      <c r="F14" s="47">
        <v>87</v>
      </c>
      <c r="G14" s="47">
        <v>96</v>
      </c>
      <c r="H14" s="47">
        <v>95</v>
      </c>
      <c r="I14" s="47">
        <v>97</v>
      </c>
      <c r="J14" s="47">
        <v>95</v>
      </c>
      <c r="K14" s="47">
        <v>95</v>
      </c>
      <c r="L14" s="47">
        <v>94</v>
      </c>
      <c r="M14" s="25" cm="1">
        <f t="array" ref="M14">SUM(LARGE(E14:L14, {1,2,3,4,5}))</f>
        <v>478</v>
      </c>
      <c r="O14" s="15"/>
      <c r="P14" s="4"/>
      <c r="Q14" s="4"/>
      <c r="R14" s="4"/>
      <c r="S14" s="4"/>
      <c r="T14" s="4"/>
      <c r="U14" s="4"/>
      <c r="V14" s="28"/>
      <c r="W14" s="28"/>
      <c r="X14" s="28"/>
      <c r="Y14" s="28"/>
      <c r="Z14" s="28"/>
      <c r="AA14" s="28"/>
      <c r="AB14" s="28"/>
      <c r="AC14" s="28"/>
      <c r="AD14" s="28"/>
      <c r="AE14" s="4"/>
      <c r="AF14" s="28"/>
      <c r="AG14" s="4"/>
      <c r="AH14" s="4"/>
      <c r="AI14" s="4"/>
      <c r="AJ14" s="4"/>
    </row>
    <row r="15" spans="1:36" ht="15.75" customHeight="1" x14ac:dyDescent="0.25">
      <c r="A15" s="18">
        <f t="shared" si="0"/>
        <v>5</v>
      </c>
      <c r="B15" s="47" t="s">
        <v>138</v>
      </c>
      <c r="C15" s="47" t="s">
        <v>139</v>
      </c>
      <c r="D15" s="47" t="s">
        <v>40</v>
      </c>
      <c r="E15" s="47">
        <v>96</v>
      </c>
      <c r="F15" s="47">
        <v>97</v>
      </c>
      <c r="G15" s="47"/>
      <c r="H15" s="47">
        <v>92</v>
      </c>
      <c r="I15" s="47">
        <v>88</v>
      </c>
      <c r="J15" s="47">
        <v>96</v>
      </c>
      <c r="K15" s="47">
        <v>97</v>
      </c>
      <c r="L15" s="47"/>
      <c r="M15" s="25" cm="1">
        <f t="array" ref="M15">SUM(LARGE(E15:L15, {1,2,3,4,5}))</f>
        <v>478</v>
      </c>
      <c r="O15" s="15"/>
      <c r="P15" s="4"/>
      <c r="Q15" s="4"/>
      <c r="R15" s="4"/>
      <c r="S15" s="4"/>
      <c r="T15" s="4"/>
      <c r="U15" s="4"/>
      <c r="V15" s="28"/>
      <c r="W15" s="28"/>
      <c r="X15" s="28"/>
      <c r="Y15" s="28"/>
      <c r="Z15" s="28"/>
      <c r="AA15" s="28"/>
      <c r="AB15" s="28"/>
      <c r="AC15" s="28"/>
      <c r="AD15" s="28"/>
      <c r="AE15" s="4"/>
      <c r="AF15" s="28"/>
      <c r="AG15" s="4"/>
      <c r="AH15" s="4"/>
      <c r="AI15" s="4"/>
      <c r="AJ15" s="4"/>
    </row>
    <row r="16" spans="1:36" ht="15.75" customHeight="1" x14ac:dyDescent="0.25">
      <c r="A16" s="18">
        <f t="shared" si="0"/>
        <v>6</v>
      </c>
      <c r="B16" s="47" t="s">
        <v>132</v>
      </c>
      <c r="C16" s="47" t="s">
        <v>133</v>
      </c>
      <c r="D16" s="47" t="s">
        <v>74</v>
      </c>
      <c r="E16" s="47">
        <v>97</v>
      </c>
      <c r="F16" s="47"/>
      <c r="G16" s="47">
        <v>95</v>
      </c>
      <c r="H16" s="47">
        <v>97</v>
      </c>
      <c r="I16" s="47">
        <v>95</v>
      </c>
      <c r="J16" s="47">
        <v>93</v>
      </c>
      <c r="K16" s="47"/>
      <c r="L16" s="47">
        <v>90</v>
      </c>
      <c r="M16" s="25" cm="1">
        <f t="array" ref="M16">SUM(LARGE(E16:L16, {1,2,3,4,5}))</f>
        <v>477</v>
      </c>
      <c r="O16" s="15"/>
      <c r="P16" s="4"/>
      <c r="Q16" s="4"/>
      <c r="R16" s="4"/>
      <c r="S16" s="4"/>
      <c r="T16" s="4"/>
      <c r="U16" s="4"/>
      <c r="V16" s="28"/>
      <c r="W16" s="28"/>
      <c r="X16" s="28"/>
      <c r="Y16" s="28"/>
      <c r="Z16" s="28"/>
      <c r="AA16" s="28"/>
      <c r="AB16" s="28"/>
      <c r="AC16" s="28"/>
      <c r="AD16" s="28"/>
      <c r="AE16" s="4"/>
      <c r="AF16" s="28"/>
      <c r="AG16" s="4"/>
      <c r="AH16" s="4"/>
      <c r="AI16" s="4"/>
      <c r="AJ16" s="4"/>
    </row>
    <row r="17" spans="1:36" ht="15.75" customHeight="1" x14ac:dyDescent="0.25">
      <c r="A17" s="18">
        <f t="shared" si="0"/>
        <v>7</v>
      </c>
      <c r="B17" s="47" t="s">
        <v>144</v>
      </c>
      <c r="C17" s="47" t="s">
        <v>145</v>
      </c>
      <c r="D17" s="47" t="str">
        <f>"Inspire Racing Adaston Henrys Ark"</f>
        <v>Inspire Racing Adaston Henrys Ark</v>
      </c>
      <c r="E17" s="47">
        <v>94</v>
      </c>
      <c r="F17" s="47">
        <v>88</v>
      </c>
      <c r="G17" s="47"/>
      <c r="H17" s="47">
        <v>90</v>
      </c>
      <c r="I17" s="47">
        <v>92</v>
      </c>
      <c r="J17" s="47"/>
      <c r="K17" s="47">
        <v>94</v>
      </c>
      <c r="L17" s="47">
        <v>93</v>
      </c>
      <c r="M17" s="25" cm="1">
        <f t="array" ref="M17">SUM(LARGE(E17:L17, {1,2,3,4,5}))</f>
        <v>463</v>
      </c>
      <c r="O17" s="15"/>
      <c r="P17" s="4"/>
      <c r="Q17" s="4"/>
      <c r="R17" s="4"/>
      <c r="S17" s="4"/>
      <c r="T17" s="4"/>
      <c r="U17" s="4"/>
      <c r="V17" s="28"/>
      <c r="W17" s="28"/>
      <c r="X17" s="28"/>
      <c r="Y17" s="28"/>
      <c r="Z17" s="28"/>
      <c r="AA17" s="28"/>
      <c r="AB17" s="28"/>
      <c r="AC17" s="28"/>
      <c r="AD17" s="28"/>
      <c r="AE17" s="4"/>
      <c r="AF17" s="28"/>
      <c r="AG17" s="4"/>
      <c r="AH17" s="4"/>
      <c r="AI17" s="4"/>
      <c r="AJ17" s="4"/>
    </row>
    <row r="18" spans="1:36" ht="15.75" customHeight="1" x14ac:dyDescent="0.25">
      <c r="A18" s="18">
        <f t="shared" si="0"/>
        <v>8</v>
      </c>
      <c r="B18" s="47" t="s">
        <v>406</v>
      </c>
      <c r="C18" s="47" t="s">
        <v>407</v>
      </c>
      <c r="D18" s="47" t="s">
        <v>408</v>
      </c>
      <c r="E18" s="48"/>
      <c r="F18" s="47">
        <v>73</v>
      </c>
      <c r="G18" s="47">
        <v>72</v>
      </c>
      <c r="H18" s="47"/>
      <c r="I18" s="47">
        <v>74</v>
      </c>
      <c r="J18" s="47">
        <v>81</v>
      </c>
      <c r="K18" s="47">
        <v>82</v>
      </c>
      <c r="L18" s="47">
        <v>81</v>
      </c>
      <c r="M18" s="20">
        <f>SUM(E18:L18)</f>
        <v>463</v>
      </c>
      <c r="O18" s="15"/>
      <c r="P18" s="4"/>
      <c r="Q18" s="4"/>
      <c r="R18" s="4"/>
      <c r="S18" s="4"/>
      <c r="T18" s="4"/>
      <c r="U18" s="4"/>
      <c r="V18" s="28"/>
      <c r="W18" s="28"/>
      <c r="X18" s="28"/>
      <c r="Y18" s="28"/>
      <c r="Z18" s="28"/>
      <c r="AA18" s="28"/>
      <c r="AB18" s="28"/>
      <c r="AC18" s="28"/>
      <c r="AD18" s="28"/>
      <c r="AE18" s="4"/>
      <c r="AF18" s="28"/>
      <c r="AG18" s="4"/>
      <c r="AH18" s="4"/>
      <c r="AI18" s="4"/>
      <c r="AJ18" s="4"/>
    </row>
    <row r="19" spans="1:36" ht="15.75" customHeight="1" x14ac:dyDescent="0.25">
      <c r="A19" s="18">
        <f t="shared" si="0"/>
        <v>9</v>
      </c>
      <c r="B19" s="47" t="s">
        <v>146</v>
      </c>
      <c r="C19" s="47" t="s">
        <v>147</v>
      </c>
      <c r="D19" s="47" t="s">
        <v>148</v>
      </c>
      <c r="E19" s="47">
        <v>93</v>
      </c>
      <c r="F19" s="47"/>
      <c r="G19" s="47">
        <v>88</v>
      </c>
      <c r="H19" s="47">
        <v>94</v>
      </c>
      <c r="I19" s="47">
        <v>93</v>
      </c>
      <c r="J19" s="47">
        <v>94</v>
      </c>
      <c r="K19" s="47"/>
      <c r="L19" s="47"/>
      <c r="M19" s="25" cm="1">
        <f t="array" ref="M19">SUM(LARGE(E19:L19, {1,2,3,4,5}))</f>
        <v>462</v>
      </c>
      <c r="O19" s="15"/>
      <c r="P19" s="4"/>
      <c r="Q19" s="4"/>
      <c r="R19" s="4"/>
      <c r="S19" s="4"/>
      <c r="T19" s="4"/>
      <c r="U19" s="4"/>
      <c r="V19" s="28"/>
      <c r="W19" s="28"/>
      <c r="X19" s="28"/>
      <c r="Y19" s="28"/>
      <c r="Z19" s="28"/>
      <c r="AA19" s="28"/>
      <c r="AB19" s="28"/>
      <c r="AC19" s="28"/>
      <c r="AD19" s="28"/>
      <c r="AE19" s="4"/>
      <c r="AF19" s="28"/>
      <c r="AG19" s="4"/>
      <c r="AH19" s="4"/>
      <c r="AI19" s="4"/>
      <c r="AJ19" s="4"/>
    </row>
    <row r="20" spans="1:36" ht="15.75" customHeight="1" x14ac:dyDescent="0.25">
      <c r="A20" s="18">
        <f t="shared" si="0"/>
        <v>10</v>
      </c>
      <c r="B20" s="47" t="s">
        <v>383</v>
      </c>
      <c r="C20" s="47" t="s">
        <v>384</v>
      </c>
      <c r="D20" s="47" t="s">
        <v>172</v>
      </c>
      <c r="E20" s="48"/>
      <c r="F20" s="47">
        <v>93</v>
      </c>
      <c r="G20" s="47">
        <v>92</v>
      </c>
      <c r="H20" s="47">
        <v>91</v>
      </c>
      <c r="I20" s="47">
        <v>91</v>
      </c>
      <c r="J20" s="47">
        <v>91</v>
      </c>
      <c r="K20" s="47">
        <v>92</v>
      </c>
      <c r="L20" s="47">
        <v>89</v>
      </c>
      <c r="M20" s="25" cm="1">
        <f t="array" ref="M20">SUM(LARGE(E20:L20, {1,2,3,4,5}))</f>
        <v>459</v>
      </c>
      <c r="O20" s="15"/>
      <c r="P20" s="4"/>
      <c r="Q20" s="4"/>
      <c r="R20" s="4"/>
      <c r="S20" s="4"/>
      <c r="T20" s="4"/>
      <c r="U20" s="4"/>
      <c r="V20" s="28"/>
      <c r="W20" s="28"/>
      <c r="X20" s="28"/>
      <c r="Y20" s="28"/>
      <c r="Z20" s="28"/>
      <c r="AA20" s="28"/>
      <c r="AB20" s="28"/>
      <c r="AC20" s="28"/>
      <c r="AD20" s="28"/>
      <c r="AE20" s="4"/>
      <c r="AF20" s="28"/>
      <c r="AG20" s="4"/>
      <c r="AH20" s="4"/>
      <c r="AI20" s="4"/>
      <c r="AJ20" s="4"/>
    </row>
    <row r="21" spans="1:36" ht="15.75" customHeight="1" x14ac:dyDescent="0.25">
      <c r="A21" s="18">
        <f t="shared" si="0"/>
        <v>11</v>
      </c>
      <c r="B21" s="47" t="s">
        <v>127</v>
      </c>
      <c r="C21" s="47" t="s">
        <v>389</v>
      </c>
      <c r="D21" s="47" t="s">
        <v>390</v>
      </c>
      <c r="E21" s="48"/>
      <c r="F21" s="47">
        <v>90</v>
      </c>
      <c r="G21" s="47">
        <v>93</v>
      </c>
      <c r="H21" s="47"/>
      <c r="I21" s="47">
        <v>90</v>
      </c>
      <c r="J21" s="47"/>
      <c r="K21" s="47">
        <v>96</v>
      </c>
      <c r="L21" s="47">
        <v>88</v>
      </c>
      <c r="M21" s="25" cm="1">
        <f t="array" ref="M21">SUM(LARGE(E21:L21, {1,2,3,4,5}))</f>
        <v>457</v>
      </c>
      <c r="O21" s="15"/>
      <c r="P21" s="4"/>
      <c r="Q21" s="4"/>
      <c r="R21" s="4"/>
      <c r="S21" s="4"/>
      <c r="T21" s="4"/>
      <c r="U21" s="4"/>
      <c r="V21" s="28"/>
      <c r="W21" s="28"/>
      <c r="X21" s="28"/>
      <c r="Y21" s="28"/>
      <c r="Z21" s="28"/>
      <c r="AA21" s="28"/>
      <c r="AB21" s="28"/>
      <c r="AC21" s="28"/>
      <c r="AD21" s="28"/>
      <c r="AE21" s="4"/>
      <c r="AF21" s="28"/>
      <c r="AG21" s="4"/>
      <c r="AH21" s="4"/>
      <c r="AI21" s="4"/>
      <c r="AJ21" s="4"/>
    </row>
    <row r="22" spans="1:36" ht="15.75" customHeight="1" x14ac:dyDescent="0.25">
      <c r="A22" s="18">
        <f t="shared" si="0"/>
        <v>12</v>
      </c>
      <c r="B22" s="47" t="s">
        <v>130</v>
      </c>
      <c r="C22" s="47" t="s">
        <v>154</v>
      </c>
      <c r="D22" s="47" t="s">
        <v>60</v>
      </c>
      <c r="E22" s="47">
        <v>92</v>
      </c>
      <c r="F22" s="47">
        <v>89</v>
      </c>
      <c r="G22" s="47"/>
      <c r="H22" s="47">
        <v>88</v>
      </c>
      <c r="I22" s="47">
        <v>81</v>
      </c>
      <c r="J22" s="47"/>
      <c r="K22" s="47">
        <v>93</v>
      </c>
      <c r="L22" s="47">
        <v>92</v>
      </c>
      <c r="M22" s="25" cm="1">
        <f t="array" ref="M22">SUM(LARGE(E22:L22, {1,2,3,4,5}))</f>
        <v>454</v>
      </c>
      <c r="O22" s="15"/>
      <c r="P22" s="4"/>
      <c r="Q22" s="4"/>
      <c r="R22" s="4"/>
      <c r="S22" s="4"/>
      <c r="T22" s="4"/>
      <c r="U22" s="4"/>
      <c r="V22" s="28"/>
      <c r="W22" s="28"/>
      <c r="X22" s="28"/>
      <c r="Y22" s="28"/>
      <c r="Z22" s="28"/>
      <c r="AA22" s="28"/>
      <c r="AB22" s="28"/>
      <c r="AC22" s="28"/>
      <c r="AD22" s="28"/>
      <c r="AE22" s="4"/>
      <c r="AF22" s="28"/>
      <c r="AG22" s="4"/>
      <c r="AH22" s="4"/>
      <c r="AI22" s="4"/>
      <c r="AJ22" s="4"/>
    </row>
    <row r="23" spans="1:36" ht="15.75" customHeight="1" x14ac:dyDescent="0.25">
      <c r="A23" s="18">
        <f t="shared" si="0"/>
        <v>13</v>
      </c>
      <c r="B23" s="47" t="s">
        <v>170</v>
      </c>
      <c r="C23" s="47" t="s">
        <v>171</v>
      </c>
      <c r="D23" s="47" t="s">
        <v>172</v>
      </c>
      <c r="E23" s="47">
        <v>91</v>
      </c>
      <c r="F23" s="47">
        <v>85</v>
      </c>
      <c r="G23" s="47"/>
      <c r="H23" s="47">
        <v>87</v>
      </c>
      <c r="I23" s="47"/>
      <c r="J23" s="47">
        <v>89</v>
      </c>
      <c r="K23" s="47">
        <v>91</v>
      </c>
      <c r="L23" s="47"/>
      <c r="M23" s="25" cm="1">
        <f t="array" ref="M23">SUM(LARGE(E23:L23, {1,2,3,4,5}))</f>
        <v>443</v>
      </c>
      <c r="O23" s="15"/>
      <c r="P23" s="4"/>
      <c r="Q23" s="4"/>
      <c r="R23" s="4"/>
      <c r="S23" s="4"/>
      <c r="T23" s="4"/>
      <c r="U23" s="4"/>
      <c r="V23" s="28"/>
      <c r="W23" s="28"/>
      <c r="X23" s="28"/>
      <c r="Y23" s="28"/>
      <c r="Z23" s="28"/>
      <c r="AA23" s="28"/>
      <c r="AB23" s="28"/>
      <c r="AC23" s="28"/>
      <c r="AD23" s="28"/>
      <c r="AE23" s="4"/>
      <c r="AF23" s="28"/>
      <c r="AG23" s="4"/>
      <c r="AH23" s="4"/>
      <c r="AI23" s="4"/>
      <c r="AJ23" s="4"/>
    </row>
    <row r="24" spans="1:36" ht="13.5" x14ac:dyDescent="0.25">
      <c r="A24" s="18">
        <f t="shared" si="0"/>
        <v>14</v>
      </c>
      <c r="B24" s="47" t="s">
        <v>175</v>
      </c>
      <c r="C24" s="47" t="s">
        <v>155</v>
      </c>
      <c r="D24" s="48" t="s">
        <v>497</v>
      </c>
      <c r="E24" s="47">
        <v>90</v>
      </c>
      <c r="F24" s="47"/>
      <c r="G24" s="47">
        <v>82</v>
      </c>
      <c r="H24" s="47"/>
      <c r="I24" s="47"/>
      <c r="J24" s="47">
        <v>92</v>
      </c>
      <c r="K24" s="47">
        <v>88</v>
      </c>
      <c r="L24" s="47">
        <v>85</v>
      </c>
      <c r="M24" s="25" cm="1">
        <f t="array" ref="M24">SUM(LARGE(E24:L24, {1,2,3,4,5}))</f>
        <v>437</v>
      </c>
      <c r="O24" s="15"/>
      <c r="P24" s="4"/>
      <c r="Q24" s="4"/>
      <c r="R24" s="4"/>
      <c r="S24" s="4"/>
      <c r="T24" s="4"/>
      <c r="U24" s="4"/>
      <c r="V24" s="28"/>
      <c r="W24" s="28"/>
      <c r="X24" s="28"/>
      <c r="Y24" s="28"/>
      <c r="Z24" s="28"/>
      <c r="AA24" s="28"/>
      <c r="AB24" s="28"/>
      <c r="AC24" s="28"/>
      <c r="AD24" s="28"/>
      <c r="AE24" s="4"/>
      <c r="AF24" s="28"/>
      <c r="AG24" s="4"/>
      <c r="AH24" s="4"/>
      <c r="AI24" s="4"/>
      <c r="AJ24" s="4"/>
    </row>
    <row r="25" spans="1:36" ht="13.5" x14ac:dyDescent="0.25">
      <c r="A25" s="18">
        <f t="shared" si="0"/>
        <v>15</v>
      </c>
      <c r="B25" s="47" t="s">
        <v>395</v>
      </c>
      <c r="C25" s="47" t="s">
        <v>396</v>
      </c>
      <c r="D25" s="47" t="s">
        <v>172</v>
      </c>
      <c r="E25" s="48"/>
      <c r="F25" s="47">
        <v>83</v>
      </c>
      <c r="G25" s="47">
        <v>87</v>
      </c>
      <c r="H25" s="47"/>
      <c r="I25" s="47">
        <v>77</v>
      </c>
      <c r="J25" s="47">
        <v>84</v>
      </c>
      <c r="K25" s="47">
        <v>87</v>
      </c>
      <c r="L25" s="47">
        <v>84</v>
      </c>
      <c r="M25" s="25" cm="1">
        <f t="array" ref="M25">SUM(LARGE(E25:L25, {1,2,3,4,5}))</f>
        <v>425</v>
      </c>
      <c r="O25" s="15"/>
      <c r="P25" s="4"/>
      <c r="Q25" s="4"/>
      <c r="R25" s="4"/>
      <c r="S25" s="4"/>
      <c r="T25" s="4"/>
      <c r="U25" s="4"/>
      <c r="V25" s="28"/>
      <c r="W25" s="28"/>
      <c r="X25" s="28"/>
      <c r="Y25" s="28"/>
      <c r="Z25" s="28"/>
      <c r="AA25" s="28"/>
      <c r="AB25" s="28"/>
      <c r="AC25" s="28"/>
      <c r="AD25" s="28"/>
      <c r="AE25" s="4"/>
      <c r="AF25" s="28"/>
      <c r="AG25" s="4"/>
      <c r="AH25" s="4"/>
      <c r="AI25" s="4"/>
      <c r="AJ25" s="4"/>
    </row>
    <row r="26" spans="1:36" ht="13.5" x14ac:dyDescent="0.25">
      <c r="A26" s="18">
        <f t="shared" si="0"/>
        <v>16</v>
      </c>
      <c r="B26" s="47" t="s">
        <v>203</v>
      </c>
      <c r="C26" s="47" t="s">
        <v>204</v>
      </c>
      <c r="D26" s="47" t="s">
        <v>77</v>
      </c>
      <c r="E26" s="47">
        <v>84</v>
      </c>
      <c r="F26" s="47"/>
      <c r="G26" s="47">
        <v>79</v>
      </c>
      <c r="H26" s="47">
        <v>74</v>
      </c>
      <c r="I26" s="47">
        <v>80</v>
      </c>
      <c r="J26" s="47">
        <v>83</v>
      </c>
      <c r="K26" s="47">
        <v>84</v>
      </c>
      <c r="L26" s="47">
        <v>83</v>
      </c>
      <c r="M26" s="25" cm="1">
        <f t="array" ref="M26">SUM(LARGE(E26:L26, {1,2,3,4,5}))</f>
        <v>414</v>
      </c>
      <c r="O26" s="15"/>
      <c r="P26" s="4"/>
      <c r="Q26" s="4"/>
      <c r="R26" s="4"/>
      <c r="S26" s="4"/>
      <c r="T26" s="4"/>
      <c r="U26" s="4"/>
      <c r="V26" s="28"/>
      <c r="W26" s="28"/>
      <c r="X26" s="28"/>
      <c r="Y26" s="28"/>
      <c r="Z26" s="28"/>
      <c r="AA26" s="28"/>
      <c r="AB26" s="28"/>
      <c r="AC26" s="28"/>
      <c r="AD26" s="28"/>
      <c r="AE26" s="4"/>
      <c r="AF26" s="28"/>
      <c r="AG26" s="4"/>
      <c r="AH26" s="4"/>
      <c r="AI26" s="4"/>
      <c r="AJ26" s="4"/>
    </row>
    <row r="27" spans="1:36" ht="13.5" x14ac:dyDescent="0.25">
      <c r="A27" s="18">
        <f t="shared" si="0"/>
        <v>17</v>
      </c>
      <c r="B27" s="47" t="s">
        <v>208</v>
      </c>
      <c r="C27" s="47" t="s">
        <v>209</v>
      </c>
      <c r="D27" s="47" t="s">
        <v>31</v>
      </c>
      <c r="E27" s="47">
        <v>82</v>
      </c>
      <c r="F27" s="47">
        <v>75</v>
      </c>
      <c r="G27" s="47">
        <v>76</v>
      </c>
      <c r="H27" s="47"/>
      <c r="I27" s="47">
        <v>78</v>
      </c>
      <c r="J27" s="47">
        <v>80</v>
      </c>
      <c r="K27" s="47">
        <v>85</v>
      </c>
      <c r="L27" s="47"/>
      <c r="M27" s="25" cm="1">
        <f t="array" ref="M27">SUM(LARGE(E27:L27, {1,2,3,4,5}))</f>
        <v>401</v>
      </c>
      <c r="O27" s="15"/>
      <c r="P27" s="4"/>
      <c r="Q27" s="4"/>
      <c r="R27" s="4"/>
      <c r="S27" s="4"/>
      <c r="T27" s="4"/>
      <c r="U27" s="4"/>
      <c r="V27" s="28"/>
      <c r="W27" s="28"/>
      <c r="X27" s="28"/>
      <c r="Y27" s="28"/>
      <c r="Z27" s="28"/>
      <c r="AA27" s="28"/>
      <c r="AB27" s="28"/>
      <c r="AC27" s="28"/>
      <c r="AD27" s="28"/>
      <c r="AE27" s="4"/>
      <c r="AF27" s="28"/>
      <c r="AG27" s="4"/>
      <c r="AH27" s="4"/>
      <c r="AI27" s="4"/>
      <c r="AJ27" s="4"/>
    </row>
    <row r="28" spans="1:36" ht="13.5" x14ac:dyDescent="0.25">
      <c r="A28" s="18">
        <f t="shared" si="0"/>
        <v>18</v>
      </c>
      <c r="B28" s="47" t="s">
        <v>168</v>
      </c>
      <c r="C28" s="47" t="s">
        <v>214</v>
      </c>
      <c r="D28" s="47" t="s">
        <v>172</v>
      </c>
      <c r="E28" s="47">
        <v>80</v>
      </c>
      <c r="F28" s="47">
        <v>71</v>
      </c>
      <c r="G28" s="47">
        <v>77</v>
      </c>
      <c r="H28" s="47">
        <v>78</v>
      </c>
      <c r="I28" s="47">
        <v>79</v>
      </c>
      <c r="J28" s="47"/>
      <c r="K28" s="47"/>
      <c r="L28" s="47">
        <v>80</v>
      </c>
      <c r="M28" s="25" cm="1">
        <f t="array" ref="M28">SUM(LARGE(E28:L28, {1,2,3,4,5}))</f>
        <v>394</v>
      </c>
      <c r="O28" s="15"/>
      <c r="P28" s="4"/>
      <c r="Q28" s="4"/>
      <c r="R28" s="4"/>
      <c r="S28" s="4"/>
      <c r="T28" s="4"/>
      <c r="U28" s="4"/>
      <c r="V28" s="28"/>
      <c r="W28" s="28"/>
      <c r="X28" s="28"/>
      <c r="Y28" s="28"/>
      <c r="Z28" s="28"/>
      <c r="AA28" s="28"/>
      <c r="AB28" s="28"/>
      <c r="AC28" s="28"/>
      <c r="AD28" s="4"/>
      <c r="AE28" s="4"/>
      <c r="AF28" s="28"/>
      <c r="AG28" s="4"/>
      <c r="AH28" s="4"/>
      <c r="AI28" s="4"/>
      <c r="AJ28" s="4"/>
    </row>
    <row r="29" spans="1:36" ht="13.5" x14ac:dyDescent="0.25">
      <c r="A29" s="18">
        <f t="shared" si="0"/>
        <v>19</v>
      </c>
      <c r="B29" s="48" t="s">
        <v>170</v>
      </c>
      <c r="C29" s="48" t="s">
        <v>485</v>
      </c>
      <c r="D29" s="48" t="s">
        <v>172</v>
      </c>
      <c r="E29" s="48"/>
      <c r="F29" s="47"/>
      <c r="G29" s="47">
        <v>73</v>
      </c>
      <c r="H29" s="47">
        <v>76</v>
      </c>
      <c r="I29" s="47">
        <v>76</v>
      </c>
      <c r="J29" s="47"/>
      <c r="K29" s="47">
        <v>81</v>
      </c>
      <c r="L29" s="47">
        <v>82</v>
      </c>
      <c r="M29" s="20">
        <f>SUM(E29:L29)</f>
        <v>388</v>
      </c>
      <c r="O29" s="15"/>
      <c r="P29" s="4"/>
      <c r="Q29" s="4"/>
      <c r="R29" s="4"/>
      <c r="S29" s="4"/>
      <c r="T29" s="4"/>
      <c r="U29" s="4"/>
      <c r="V29" s="28"/>
      <c r="W29" s="28"/>
      <c r="X29" s="28"/>
      <c r="Y29" s="28"/>
      <c r="Z29" s="28"/>
      <c r="AA29" s="28"/>
      <c r="AB29" s="28"/>
      <c r="AC29" s="28"/>
      <c r="AD29" s="4"/>
      <c r="AE29" s="4"/>
      <c r="AF29" s="28"/>
      <c r="AG29" s="4"/>
      <c r="AH29" s="4"/>
      <c r="AI29" s="4"/>
      <c r="AJ29" s="4"/>
    </row>
    <row r="30" spans="1:36" ht="13.5" x14ac:dyDescent="0.25">
      <c r="A30" s="18">
        <f t="shared" si="0"/>
        <v>20</v>
      </c>
      <c r="B30" s="48" t="s">
        <v>8</v>
      </c>
      <c r="C30" s="48" t="s">
        <v>481</v>
      </c>
      <c r="D30" s="48" t="s">
        <v>31</v>
      </c>
      <c r="E30" s="48"/>
      <c r="F30" s="47"/>
      <c r="G30" s="47">
        <v>84</v>
      </c>
      <c r="H30" s="47">
        <v>84</v>
      </c>
      <c r="I30" s="47">
        <v>85</v>
      </c>
      <c r="J30" s="47">
        <v>86</v>
      </c>
      <c r="K30" s="47"/>
      <c r="L30" s="47"/>
      <c r="M30" s="20">
        <f t="shared" ref="M30:M61" si="1">SUM(E30:K30)</f>
        <v>339</v>
      </c>
      <c r="O30" s="15"/>
      <c r="P30" s="2"/>
      <c r="Q30" s="2"/>
      <c r="R30" s="2"/>
      <c r="S30" s="2"/>
      <c r="T30" s="2"/>
      <c r="U30" s="2"/>
      <c r="V30" s="16"/>
      <c r="W30" s="16"/>
      <c r="X30" s="16"/>
      <c r="Y30" s="16"/>
      <c r="Z30" s="16"/>
      <c r="AA30" s="16"/>
      <c r="AB30" s="16"/>
      <c r="AC30" s="16"/>
      <c r="AD30" s="2"/>
      <c r="AE30" s="2"/>
      <c r="AF30" s="16"/>
      <c r="AG30" s="2"/>
      <c r="AH30" s="2"/>
      <c r="AI30" s="2"/>
      <c r="AJ30" s="2"/>
    </row>
    <row r="31" spans="1:36" ht="13.5" x14ac:dyDescent="0.25">
      <c r="A31" s="18">
        <f t="shared" si="0"/>
        <v>21</v>
      </c>
      <c r="B31" s="48" t="s">
        <v>489</v>
      </c>
      <c r="C31" s="48" t="s">
        <v>490</v>
      </c>
      <c r="D31" s="48" t="s">
        <v>172</v>
      </c>
      <c r="E31" s="48"/>
      <c r="F31" s="47"/>
      <c r="G31" s="47">
        <v>69</v>
      </c>
      <c r="H31" s="47">
        <v>81</v>
      </c>
      <c r="I31" s="47">
        <v>82</v>
      </c>
      <c r="J31" s="47">
        <v>87</v>
      </c>
      <c r="K31" s="47"/>
      <c r="L31" s="47"/>
      <c r="M31" s="20">
        <f t="shared" si="1"/>
        <v>319</v>
      </c>
      <c r="O31" s="15"/>
      <c r="P31" s="2"/>
      <c r="Q31" s="2"/>
      <c r="R31" s="2"/>
      <c r="S31" s="2"/>
      <c r="T31" s="2"/>
      <c r="U31" s="2"/>
      <c r="V31" s="16"/>
      <c r="W31" s="16"/>
      <c r="X31" s="16"/>
      <c r="Y31" s="16"/>
      <c r="Z31" s="16"/>
      <c r="AA31" s="16"/>
      <c r="AB31" s="16"/>
      <c r="AC31" s="16"/>
      <c r="AD31" s="2"/>
      <c r="AE31" s="2"/>
      <c r="AF31" s="16"/>
      <c r="AG31" s="2"/>
      <c r="AH31" s="2"/>
      <c r="AI31" s="2"/>
      <c r="AJ31" s="2"/>
    </row>
    <row r="32" spans="1:36" ht="13.5" x14ac:dyDescent="0.25">
      <c r="A32" s="18">
        <f t="shared" si="0"/>
        <v>22</v>
      </c>
      <c r="B32" s="47" t="s">
        <v>78</v>
      </c>
      <c r="C32" s="47" t="s">
        <v>202</v>
      </c>
      <c r="D32" s="47" t="s">
        <v>31</v>
      </c>
      <c r="E32" s="47">
        <v>85</v>
      </c>
      <c r="F32" s="47">
        <v>76</v>
      </c>
      <c r="G32" s="47"/>
      <c r="H32" s="47"/>
      <c r="I32" s="47">
        <v>75</v>
      </c>
      <c r="J32" s="47"/>
      <c r="K32" s="47">
        <v>83</v>
      </c>
      <c r="L32" s="47"/>
      <c r="M32" s="20">
        <f t="shared" si="1"/>
        <v>319</v>
      </c>
      <c r="O32" s="15"/>
      <c r="P32" s="2"/>
      <c r="Q32" s="2"/>
      <c r="R32" s="2"/>
      <c r="S32" s="2"/>
      <c r="T32" s="2"/>
      <c r="U32" s="2"/>
      <c r="V32" s="16"/>
      <c r="W32" s="16"/>
      <c r="X32" s="16"/>
      <c r="Y32" s="16"/>
      <c r="Z32" s="16"/>
      <c r="AA32" s="16"/>
      <c r="AB32" s="16"/>
      <c r="AC32" s="16"/>
      <c r="AD32" s="2"/>
      <c r="AE32" s="2"/>
      <c r="AF32" s="16"/>
      <c r="AG32" s="2"/>
      <c r="AH32" s="2"/>
      <c r="AI32" s="2"/>
      <c r="AJ32" s="2"/>
    </row>
    <row r="33" spans="1:36" ht="13.5" x14ac:dyDescent="0.25">
      <c r="A33" s="18">
        <f t="shared" si="0"/>
        <v>23</v>
      </c>
      <c r="B33" s="47" t="s">
        <v>198</v>
      </c>
      <c r="C33" s="47" t="s">
        <v>216</v>
      </c>
      <c r="D33" s="47" t="s">
        <v>31</v>
      </c>
      <c r="E33" s="47">
        <v>79</v>
      </c>
      <c r="F33" s="47">
        <v>74</v>
      </c>
      <c r="G33" s="47">
        <v>68</v>
      </c>
      <c r="H33" s="47">
        <v>73</v>
      </c>
      <c r="I33" s="47"/>
      <c r="J33" s="47"/>
      <c r="K33" s="47"/>
      <c r="L33" s="47"/>
      <c r="M33" s="20">
        <f t="shared" si="1"/>
        <v>294</v>
      </c>
      <c r="O33" s="15"/>
      <c r="P33" s="2"/>
      <c r="Q33" s="2"/>
      <c r="R33" s="2"/>
      <c r="S33" s="2"/>
      <c r="T33" s="2"/>
      <c r="U33" s="2"/>
      <c r="V33" s="16"/>
      <c r="W33" s="16"/>
      <c r="X33" s="16"/>
      <c r="Y33" s="16"/>
      <c r="Z33" s="16"/>
      <c r="AA33" s="16"/>
      <c r="AB33" s="16"/>
      <c r="AC33" s="16"/>
      <c r="AD33" s="2"/>
      <c r="AE33" s="2"/>
      <c r="AF33" s="16"/>
      <c r="AG33" s="2"/>
      <c r="AH33" s="2"/>
      <c r="AI33" s="2"/>
      <c r="AJ33" s="2"/>
    </row>
    <row r="34" spans="1:36" ht="13.5" x14ac:dyDescent="0.25">
      <c r="A34" s="18">
        <f t="shared" si="0"/>
        <v>24</v>
      </c>
      <c r="B34" s="48" t="s">
        <v>81</v>
      </c>
      <c r="C34" s="48" t="s">
        <v>664</v>
      </c>
      <c r="D34" s="48" t="s">
        <v>665</v>
      </c>
      <c r="E34" s="48"/>
      <c r="F34" s="47"/>
      <c r="G34" s="47"/>
      <c r="H34" s="47">
        <v>98</v>
      </c>
      <c r="I34" s="47">
        <v>94</v>
      </c>
      <c r="J34" s="47">
        <v>97</v>
      </c>
      <c r="K34" s="47"/>
      <c r="L34" s="47"/>
      <c r="M34" s="20">
        <f t="shared" si="1"/>
        <v>289</v>
      </c>
      <c r="O34" s="15"/>
      <c r="P34" s="2"/>
      <c r="Q34" s="2"/>
      <c r="R34" s="2"/>
      <c r="S34" s="2"/>
      <c r="T34" s="2"/>
      <c r="U34" s="2"/>
      <c r="V34" s="16"/>
      <c r="W34" s="16"/>
      <c r="X34" s="16"/>
      <c r="Y34" s="16"/>
      <c r="Z34" s="16"/>
      <c r="AA34" s="16"/>
      <c r="AB34" s="16"/>
      <c r="AC34" s="16"/>
      <c r="AD34" s="2"/>
      <c r="AE34" s="2"/>
      <c r="AF34" s="16"/>
      <c r="AG34" s="2"/>
      <c r="AH34" s="2"/>
      <c r="AI34" s="2"/>
      <c r="AJ34" s="2"/>
    </row>
    <row r="35" spans="1:36" ht="13.5" x14ac:dyDescent="0.25">
      <c r="A35" s="18">
        <f t="shared" si="0"/>
        <v>25</v>
      </c>
      <c r="B35" s="48" t="s">
        <v>667</v>
      </c>
      <c r="C35" s="48" t="s">
        <v>668</v>
      </c>
      <c r="D35" s="48" t="s">
        <v>669</v>
      </c>
      <c r="E35" s="48"/>
      <c r="F35" s="47"/>
      <c r="G35" s="47"/>
      <c r="H35" s="47">
        <v>85</v>
      </c>
      <c r="I35" s="47">
        <v>96</v>
      </c>
      <c r="J35" s="47">
        <v>98</v>
      </c>
      <c r="K35" s="47"/>
      <c r="L35" s="47"/>
      <c r="M35" s="20">
        <f t="shared" si="1"/>
        <v>279</v>
      </c>
      <c r="O35" s="15"/>
      <c r="P35" s="2"/>
      <c r="Q35" s="2"/>
      <c r="R35" s="2"/>
      <c r="S35" s="2"/>
      <c r="T35" s="2"/>
      <c r="U35" s="2"/>
      <c r="V35" s="16"/>
      <c r="W35" s="16"/>
      <c r="X35" s="16"/>
      <c r="Y35" s="16"/>
      <c r="Z35" s="16"/>
      <c r="AA35" s="16"/>
      <c r="AB35" s="16"/>
      <c r="AC35" s="2"/>
      <c r="AD35" s="2"/>
      <c r="AE35" s="2"/>
      <c r="AF35" s="16"/>
      <c r="AG35" s="2"/>
      <c r="AH35" s="2"/>
      <c r="AI35" s="2"/>
      <c r="AJ35" s="2"/>
    </row>
    <row r="36" spans="1:36" ht="13.5" x14ac:dyDescent="0.25">
      <c r="A36" s="18">
        <f t="shared" si="0"/>
        <v>26</v>
      </c>
      <c r="B36" s="47" t="s">
        <v>81</v>
      </c>
      <c r="C36" s="47" t="s">
        <v>382</v>
      </c>
      <c r="D36" s="47" t="s">
        <v>31</v>
      </c>
      <c r="E36" s="48"/>
      <c r="F36" s="47">
        <v>94</v>
      </c>
      <c r="G36" s="47"/>
      <c r="H36" s="47">
        <v>96</v>
      </c>
      <c r="I36" s="47">
        <v>87</v>
      </c>
      <c r="J36" s="47"/>
      <c r="K36" s="47"/>
      <c r="L36" s="47"/>
      <c r="M36" s="20">
        <f t="shared" si="1"/>
        <v>277</v>
      </c>
      <c r="O36" s="15"/>
      <c r="P36" s="2"/>
      <c r="Q36" s="2"/>
      <c r="R36" s="2"/>
      <c r="S36" s="2"/>
      <c r="T36" s="2"/>
      <c r="U36" s="2"/>
      <c r="V36" s="16"/>
      <c r="W36" s="16"/>
      <c r="X36" s="16"/>
      <c r="Y36" s="16"/>
      <c r="Z36" s="16"/>
      <c r="AA36" s="16"/>
      <c r="AB36" s="16"/>
      <c r="AC36" s="2"/>
      <c r="AD36" s="2"/>
      <c r="AE36" s="2"/>
      <c r="AF36" s="16"/>
      <c r="AG36" s="2"/>
      <c r="AH36" s="2"/>
      <c r="AI36" s="2"/>
      <c r="AJ36" s="2"/>
    </row>
    <row r="37" spans="1:36" ht="13.5" x14ac:dyDescent="0.25">
      <c r="A37" s="18">
        <f t="shared" si="0"/>
        <v>27</v>
      </c>
      <c r="B37" s="48" t="s">
        <v>149</v>
      </c>
      <c r="C37" s="48" t="s">
        <v>183</v>
      </c>
      <c r="D37" s="48" t="s">
        <v>31</v>
      </c>
      <c r="E37" s="48"/>
      <c r="F37" s="47"/>
      <c r="G37" s="47">
        <v>91</v>
      </c>
      <c r="H37" s="47">
        <v>93</v>
      </c>
      <c r="I37" s="47">
        <v>86</v>
      </c>
      <c r="J37" s="47"/>
      <c r="K37" s="47"/>
      <c r="L37" s="47"/>
      <c r="M37" s="20">
        <f t="shared" si="1"/>
        <v>270</v>
      </c>
      <c r="O37" s="15"/>
      <c r="P37" s="2"/>
      <c r="Q37" s="2"/>
      <c r="R37" s="2"/>
      <c r="S37" s="2"/>
      <c r="T37" s="2"/>
      <c r="U37" s="2"/>
      <c r="V37" s="16"/>
      <c r="W37" s="16"/>
      <c r="X37" s="16"/>
      <c r="Y37" s="16"/>
      <c r="Z37" s="16"/>
      <c r="AA37" s="16"/>
      <c r="AB37" s="16"/>
      <c r="AC37" s="2"/>
      <c r="AD37" s="2"/>
      <c r="AE37" s="2"/>
      <c r="AF37" s="16"/>
      <c r="AG37" s="2"/>
      <c r="AH37" s="2"/>
      <c r="AI37" s="2"/>
      <c r="AJ37" s="2"/>
    </row>
    <row r="38" spans="1:36" ht="13.5" x14ac:dyDescent="0.25">
      <c r="A38" s="18">
        <f t="shared" si="0"/>
        <v>28</v>
      </c>
      <c r="B38" s="47" t="s">
        <v>385</v>
      </c>
      <c r="C38" s="47" t="s">
        <v>177</v>
      </c>
      <c r="D38" s="47" t="s">
        <v>31</v>
      </c>
      <c r="E38" s="48"/>
      <c r="F38" s="47">
        <v>92</v>
      </c>
      <c r="G38" s="47">
        <v>89</v>
      </c>
      <c r="H38" s="47"/>
      <c r="I38" s="47">
        <v>89</v>
      </c>
      <c r="J38" s="47"/>
      <c r="K38" s="47"/>
      <c r="L38" s="47">
        <v>95</v>
      </c>
      <c r="M38" s="20">
        <f t="shared" si="1"/>
        <v>270</v>
      </c>
      <c r="O38" s="15"/>
      <c r="P38" s="2"/>
      <c r="Q38" s="2"/>
      <c r="R38" s="2"/>
      <c r="S38" s="2"/>
      <c r="T38" s="2"/>
      <c r="U38" s="2"/>
      <c r="V38" s="16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42"/>
      <c r="AI38" s="2"/>
      <c r="AJ38" s="2"/>
    </row>
    <row r="39" spans="1:36" ht="13.5" x14ac:dyDescent="0.25">
      <c r="A39" s="18">
        <f t="shared" si="0"/>
        <v>29</v>
      </c>
      <c r="B39" s="47" t="s">
        <v>187</v>
      </c>
      <c r="C39" s="47" t="s">
        <v>188</v>
      </c>
      <c r="D39" s="47" t="s">
        <v>172</v>
      </c>
      <c r="E39" s="47">
        <v>87</v>
      </c>
      <c r="F39" s="47"/>
      <c r="G39" s="47">
        <v>86</v>
      </c>
      <c r="H39" s="47">
        <v>86</v>
      </c>
      <c r="I39" s="47"/>
      <c r="J39" s="47"/>
      <c r="K39" s="47"/>
      <c r="L39" s="47"/>
      <c r="M39" s="20">
        <f t="shared" si="1"/>
        <v>259</v>
      </c>
      <c r="O39" s="15"/>
      <c r="P39" s="2"/>
      <c r="Q39" s="2"/>
      <c r="R39" s="2"/>
      <c r="S39" s="2"/>
      <c r="T39" s="2"/>
      <c r="U39" s="2"/>
      <c r="V39" s="16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42"/>
      <c r="AI39" s="2"/>
      <c r="AJ39" s="2"/>
    </row>
    <row r="40" spans="1:36" ht="13" x14ac:dyDescent="0.25">
      <c r="A40" s="18">
        <f t="shared" si="0"/>
        <v>30</v>
      </c>
      <c r="B40" s="47" t="s">
        <v>180</v>
      </c>
      <c r="C40" s="47" t="s">
        <v>405</v>
      </c>
      <c r="D40" s="47" t="s">
        <v>294</v>
      </c>
      <c r="E40" s="48"/>
      <c r="F40" s="47">
        <v>77</v>
      </c>
      <c r="G40" s="47">
        <v>80</v>
      </c>
      <c r="H40" s="47">
        <v>83</v>
      </c>
      <c r="I40" s="47"/>
      <c r="J40" s="47"/>
      <c r="K40" s="47"/>
      <c r="L40" s="47"/>
      <c r="M40" s="20">
        <f t="shared" si="1"/>
        <v>240</v>
      </c>
      <c r="V40" s="14"/>
    </row>
    <row r="41" spans="1:36" ht="13" x14ac:dyDescent="0.25">
      <c r="A41" s="18">
        <f t="shared" si="0"/>
        <v>31</v>
      </c>
      <c r="B41" s="47" t="s">
        <v>161</v>
      </c>
      <c r="C41" s="47" t="s">
        <v>410</v>
      </c>
      <c r="D41" s="47" t="s">
        <v>31</v>
      </c>
      <c r="E41" s="48"/>
      <c r="F41" s="47">
        <v>69</v>
      </c>
      <c r="G41" s="47">
        <v>64</v>
      </c>
      <c r="H41" s="47"/>
      <c r="I41" s="47"/>
      <c r="J41" s="47">
        <v>75</v>
      </c>
      <c r="K41" s="47"/>
      <c r="L41" s="47"/>
      <c r="M41" s="20">
        <f t="shared" si="1"/>
        <v>208</v>
      </c>
    </row>
    <row r="42" spans="1:36" ht="13" x14ac:dyDescent="0.25">
      <c r="A42" s="18">
        <f t="shared" si="0"/>
        <v>32</v>
      </c>
      <c r="B42" s="47" t="s">
        <v>378</v>
      </c>
      <c r="C42" s="47" t="s">
        <v>379</v>
      </c>
      <c r="D42" s="47" t="s">
        <v>380</v>
      </c>
      <c r="E42" s="48"/>
      <c r="F42" s="47">
        <v>96</v>
      </c>
      <c r="G42" s="47">
        <v>94</v>
      </c>
      <c r="H42" s="47"/>
      <c r="I42" s="47"/>
      <c r="J42" s="47"/>
      <c r="K42" s="47"/>
      <c r="L42" s="47"/>
      <c r="M42" s="20">
        <f t="shared" si="1"/>
        <v>190</v>
      </c>
    </row>
    <row r="43" spans="1:36" ht="13" x14ac:dyDescent="0.25">
      <c r="A43" s="18">
        <f t="shared" si="0"/>
        <v>33</v>
      </c>
      <c r="B43" s="47" t="s">
        <v>193</v>
      </c>
      <c r="C43" s="47" t="s">
        <v>194</v>
      </c>
      <c r="D43" s="47" t="s">
        <v>31</v>
      </c>
      <c r="E43" s="47">
        <v>86</v>
      </c>
      <c r="F43" s="47"/>
      <c r="G43" s="47">
        <v>81</v>
      </c>
      <c r="H43" s="47"/>
      <c r="I43" s="47"/>
      <c r="J43" s="47"/>
      <c r="K43" s="47"/>
      <c r="L43" s="47"/>
      <c r="M43" s="20">
        <f t="shared" si="1"/>
        <v>167</v>
      </c>
    </row>
    <row r="44" spans="1:36" ht="13" x14ac:dyDescent="0.25">
      <c r="A44" s="18">
        <f t="shared" si="0"/>
        <v>34</v>
      </c>
      <c r="B44" s="47" t="s">
        <v>58</v>
      </c>
      <c r="C44" s="47" t="s">
        <v>155</v>
      </c>
      <c r="D44" s="47" t="s">
        <v>205</v>
      </c>
      <c r="E44" s="47">
        <v>83</v>
      </c>
      <c r="F44" s="47"/>
      <c r="G44" s="47">
        <v>83</v>
      </c>
      <c r="H44" s="47"/>
      <c r="I44" s="47"/>
      <c r="J44" s="47"/>
      <c r="K44" s="47"/>
      <c r="L44" s="47"/>
      <c r="M44" s="20">
        <f t="shared" si="1"/>
        <v>166</v>
      </c>
    </row>
    <row r="45" spans="1:36" ht="13" x14ac:dyDescent="0.25">
      <c r="A45" s="18">
        <f t="shared" si="0"/>
        <v>35</v>
      </c>
      <c r="B45" s="48" t="s">
        <v>161</v>
      </c>
      <c r="C45" s="48" t="s">
        <v>670</v>
      </c>
      <c r="D45" s="48" t="s">
        <v>671</v>
      </c>
      <c r="E45" s="48"/>
      <c r="F45" s="47"/>
      <c r="G45" s="47"/>
      <c r="H45" s="47">
        <v>82</v>
      </c>
      <c r="I45" s="47">
        <v>84</v>
      </c>
      <c r="J45" s="47"/>
      <c r="K45" s="47"/>
      <c r="L45" s="47"/>
      <c r="M45" s="20">
        <f t="shared" si="1"/>
        <v>166</v>
      </c>
    </row>
    <row r="46" spans="1:36" ht="13" x14ac:dyDescent="0.25">
      <c r="A46" s="18">
        <f t="shared" si="0"/>
        <v>36</v>
      </c>
      <c r="B46" s="47" t="s">
        <v>149</v>
      </c>
      <c r="C46" s="47" t="s">
        <v>397</v>
      </c>
      <c r="D46" s="47" t="s">
        <v>31</v>
      </c>
      <c r="E46" s="48"/>
      <c r="F46" s="47">
        <v>82</v>
      </c>
      <c r="G46" s="47"/>
      <c r="H46" s="47"/>
      <c r="I46" s="47">
        <v>83</v>
      </c>
      <c r="J46" s="47"/>
      <c r="K46" s="47"/>
      <c r="L46" s="47"/>
      <c r="M46" s="20">
        <f t="shared" si="1"/>
        <v>165</v>
      </c>
    </row>
    <row r="47" spans="1:36" ht="13" x14ac:dyDescent="0.25">
      <c r="A47" s="18">
        <f t="shared" si="0"/>
        <v>37</v>
      </c>
      <c r="B47" s="47" t="s">
        <v>393</v>
      </c>
      <c r="C47" s="47" t="s">
        <v>394</v>
      </c>
      <c r="D47" s="47" t="s">
        <v>172</v>
      </c>
      <c r="E47" s="48"/>
      <c r="F47" s="47">
        <v>84</v>
      </c>
      <c r="G47" s="47"/>
      <c r="H47" s="47">
        <v>79</v>
      </c>
      <c r="I47" s="47"/>
      <c r="J47" s="47"/>
      <c r="K47" s="47"/>
      <c r="L47" s="47"/>
      <c r="M47" s="20">
        <f t="shared" si="1"/>
        <v>163</v>
      </c>
    </row>
    <row r="48" spans="1:36" ht="13" x14ac:dyDescent="0.25">
      <c r="A48" s="18">
        <f t="shared" si="0"/>
        <v>38</v>
      </c>
      <c r="B48" s="47" t="s">
        <v>219</v>
      </c>
      <c r="C48" s="47" t="s">
        <v>220</v>
      </c>
      <c r="D48" s="47" t="s">
        <v>31</v>
      </c>
      <c r="E48" s="47">
        <v>78</v>
      </c>
      <c r="F48" s="47"/>
      <c r="G48" s="47"/>
      <c r="H48" s="47">
        <v>75</v>
      </c>
      <c r="I48" s="47"/>
      <c r="J48" s="47"/>
      <c r="K48" s="47"/>
      <c r="L48" s="47"/>
      <c r="M48" s="20">
        <f t="shared" si="1"/>
        <v>153</v>
      </c>
    </row>
    <row r="49" spans="1:13" ht="13" x14ac:dyDescent="0.25">
      <c r="A49" s="18">
        <f t="shared" si="0"/>
        <v>39</v>
      </c>
      <c r="B49" s="48" t="s">
        <v>161</v>
      </c>
      <c r="C49" s="48" t="s">
        <v>590</v>
      </c>
      <c r="D49" s="48" t="s">
        <v>672</v>
      </c>
      <c r="E49" s="48"/>
      <c r="F49" s="47"/>
      <c r="G49" s="47"/>
      <c r="H49" s="47">
        <v>80</v>
      </c>
      <c r="I49" s="47">
        <v>73</v>
      </c>
      <c r="J49" s="47"/>
      <c r="K49" s="47"/>
      <c r="L49" s="47"/>
      <c r="M49" s="20">
        <f t="shared" si="1"/>
        <v>153</v>
      </c>
    </row>
    <row r="50" spans="1:13" ht="13" x14ac:dyDescent="0.25">
      <c r="A50" s="18">
        <f t="shared" si="0"/>
        <v>40</v>
      </c>
      <c r="B50" s="47" t="s">
        <v>187</v>
      </c>
      <c r="C50" s="47" t="s">
        <v>404</v>
      </c>
      <c r="D50" s="47" t="s">
        <v>31</v>
      </c>
      <c r="E50" s="48"/>
      <c r="F50" s="47">
        <v>78</v>
      </c>
      <c r="G50" s="47">
        <v>71</v>
      </c>
      <c r="H50" s="47"/>
      <c r="I50" s="47"/>
      <c r="J50" s="47"/>
      <c r="K50" s="47"/>
      <c r="L50" s="47"/>
      <c r="M50" s="20">
        <f t="shared" si="1"/>
        <v>149</v>
      </c>
    </row>
    <row r="51" spans="1:13" ht="13" x14ac:dyDescent="0.25">
      <c r="A51" s="18">
        <f t="shared" si="0"/>
        <v>41</v>
      </c>
      <c r="B51" s="47" t="s">
        <v>229</v>
      </c>
      <c r="C51" s="47" t="s">
        <v>124</v>
      </c>
      <c r="D51" s="47" t="s">
        <v>186</v>
      </c>
      <c r="E51" s="47">
        <v>75</v>
      </c>
      <c r="F51" s="47">
        <v>70</v>
      </c>
      <c r="G51" s="47"/>
      <c r="H51" s="47"/>
      <c r="I51" s="47"/>
      <c r="J51" s="47"/>
      <c r="K51" s="47"/>
      <c r="L51" s="47"/>
      <c r="M51" s="20">
        <f t="shared" si="1"/>
        <v>145</v>
      </c>
    </row>
    <row r="52" spans="1:13" ht="13" x14ac:dyDescent="0.25">
      <c r="A52" s="18">
        <f t="shared" si="0"/>
        <v>42</v>
      </c>
      <c r="B52" s="48" t="s">
        <v>491</v>
      </c>
      <c r="C52" s="48" t="s">
        <v>492</v>
      </c>
      <c r="D52" s="48" t="s">
        <v>493</v>
      </c>
      <c r="E52" s="48"/>
      <c r="F52" s="47"/>
      <c r="G52" s="47">
        <v>67</v>
      </c>
      <c r="H52" s="47">
        <v>72</v>
      </c>
      <c r="I52" s="47"/>
      <c r="J52" s="47"/>
      <c r="K52" s="47"/>
      <c r="L52" s="47"/>
      <c r="M52" s="20">
        <f t="shared" si="1"/>
        <v>139</v>
      </c>
    </row>
    <row r="53" spans="1:13" ht="13" x14ac:dyDescent="0.25">
      <c r="A53" s="18">
        <f t="shared" si="0"/>
        <v>43</v>
      </c>
      <c r="B53" s="47" t="s">
        <v>125</v>
      </c>
      <c r="C53" s="47" t="s">
        <v>7</v>
      </c>
      <c r="D53" s="47" t="s">
        <v>31</v>
      </c>
      <c r="E53" s="47">
        <v>100</v>
      </c>
      <c r="F53" s="47"/>
      <c r="G53" s="47"/>
      <c r="H53" s="47"/>
      <c r="I53" s="47"/>
      <c r="J53" s="47"/>
      <c r="K53" s="47"/>
      <c r="L53" s="47"/>
      <c r="M53" s="20">
        <f t="shared" si="1"/>
        <v>100</v>
      </c>
    </row>
    <row r="54" spans="1:13" ht="13" x14ac:dyDescent="0.25">
      <c r="A54" s="18">
        <f t="shared" si="0"/>
        <v>44</v>
      </c>
      <c r="B54" s="48" t="s">
        <v>28</v>
      </c>
      <c r="C54" s="48" t="s">
        <v>475</v>
      </c>
      <c r="D54" s="48" t="s">
        <v>476</v>
      </c>
      <c r="E54" s="48"/>
      <c r="F54" s="47"/>
      <c r="G54" s="47">
        <v>99</v>
      </c>
      <c r="H54" s="47"/>
      <c r="I54" s="47"/>
      <c r="J54" s="47"/>
      <c r="K54" s="47"/>
      <c r="L54" s="47"/>
      <c r="M54" s="20">
        <f t="shared" si="1"/>
        <v>99</v>
      </c>
    </row>
    <row r="55" spans="1:13" ht="13" x14ac:dyDescent="0.25">
      <c r="A55" s="18">
        <f t="shared" si="0"/>
        <v>45</v>
      </c>
      <c r="B55" s="47" t="s">
        <v>375</v>
      </c>
      <c r="C55" s="47" t="s">
        <v>376</v>
      </c>
      <c r="D55" s="47" t="s">
        <v>377</v>
      </c>
      <c r="E55" s="48"/>
      <c r="F55" s="47">
        <v>98</v>
      </c>
      <c r="G55" s="47"/>
      <c r="H55" s="47"/>
      <c r="I55" s="47"/>
      <c r="J55" s="47"/>
      <c r="K55" s="47"/>
      <c r="L55" s="47"/>
      <c r="M55" s="20">
        <f t="shared" si="1"/>
        <v>98</v>
      </c>
    </row>
    <row r="56" spans="1:13" ht="13" x14ac:dyDescent="0.25">
      <c r="A56" s="18">
        <f t="shared" si="0"/>
        <v>46</v>
      </c>
      <c r="B56" s="48" t="s">
        <v>370</v>
      </c>
      <c r="C56" s="48" t="s">
        <v>477</v>
      </c>
      <c r="D56" s="48" t="s">
        <v>31</v>
      </c>
      <c r="E56" s="48"/>
      <c r="F56" s="47"/>
      <c r="G56" s="47">
        <v>98</v>
      </c>
      <c r="H56" s="47"/>
      <c r="I56" s="47"/>
      <c r="J56" s="47"/>
      <c r="K56" s="47"/>
      <c r="L56" s="47"/>
      <c r="M56" s="20">
        <f t="shared" si="1"/>
        <v>98</v>
      </c>
    </row>
    <row r="57" spans="1:13" ht="13" x14ac:dyDescent="0.25">
      <c r="A57" s="18">
        <v>47</v>
      </c>
      <c r="B57" s="47" t="s">
        <v>127</v>
      </c>
      <c r="C57" s="47" t="s">
        <v>315</v>
      </c>
      <c r="D57" s="47" t="s">
        <v>381</v>
      </c>
      <c r="E57" s="48"/>
      <c r="F57" s="47">
        <v>95</v>
      </c>
      <c r="G57" s="47"/>
      <c r="H57" s="47"/>
      <c r="I57" s="47"/>
      <c r="J57" s="47"/>
      <c r="K57" s="47"/>
      <c r="L57" s="47"/>
      <c r="M57" s="20">
        <f t="shared" si="1"/>
        <v>95</v>
      </c>
    </row>
    <row r="58" spans="1:13" ht="13" x14ac:dyDescent="0.25">
      <c r="A58" s="18">
        <v>48</v>
      </c>
      <c r="B58" s="47" t="s">
        <v>386</v>
      </c>
      <c r="C58" s="47" t="s">
        <v>387</v>
      </c>
      <c r="D58" s="47" t="s">
        <v>388</v>
      </c>
      <c r="E58" s="48"/>
      <c r="F58" s="47">
        <v>91</v>
      </c>
      <c r="G58" s="47"/>
      <c r="H58" s="47"/>
      <c r="I58" s="47"/>
      <c r="J58" s="47"/>
      <c r="K58" s="47"/>
      <c r="L58" s="47"/>
      <c r="M58" s="20">
        <f t="shared" si="1"/>
        <v>91</v>
      </c>
    </row>
    <row r="59" spans="1:13" ht="13" x14ac:dyDescent="0.25">
      <c r="A59" s="18">
        <v>49</v>
      </c>
      <c r="B59" s="48" t="s">
        <v>182</v>
      </c>
      <c r="C59" s="48" t="s">
        <v>478</v>
      </c>
      <c r="D59" s="48" t="s">
        <v>479</v>
      </c>
      <c r="E59" s="48"/>
      <c r="F59" s="47"/>
      <c r="G59" s="47">
        <v>90</v>
      </c>
      <c r="H59" s="47"/>
      <c r="I59" s="47"/>
      <c r="J59" s="47"/>
      <c r="K59" s="47"/>
      <c r="L59" s="47"/>
      <c r="M59" s="20">
        <f t="shared" si="1"/>
        <v>90</v>
      </c>
    </row>
    <row r="60" spans="1:13" ht="13" x14ac:dyDescent="0.25">
      <c r="A60" s="18">
        <v>50</v>
      </c>
      <c r="B60" s="47" t="s">
        <v>176</v>
      </c>
      <c r="C60" s="47" t="s">
        <v>177</v>
      </c>
      <c r="D60" s="47" t="s">
        <v>31</v>
      </c>
      <c r="E60" s="47">
        <v>89</v>
      </c>
      <c r="F60" s="47"/>
      <c r="G60" s="47"/>
      <c r="H60" s="47"/>
      <c r="I60" s="47"/>
      <c r="J60" s="47"/>
      <c r="K60" s="47"/>
      <c r="L60" s="47"/>
      <c r="M60" s="20">
        <f t="shared" si="1"/>
        <v>89</v>
      </c>
    </row>
    <row r="61" spans="1:13" ht="13" x14ac:dyDescent="0.25">
      <c r="A61" s="18">
        <v>51</v>
      </c>
      <c r="B61" s="48" t="s">
        <v>666</v>
      </c>
      <c r="C61" s="48" t="s">
        <v>629</v>
      </c>
      <c r="D61" s="48" t="s">
        <v>493</v>
      </c>
      <c r="E61" s="48"/>
      <c r="F61" s="47"/>
      <c r="G61" s="47"/>
      <c r="H61" s="47">
        <v>89</v>
      </c>
      <c r="I61" s="47"/>
      <c r="J61" s="47"/>
      <c r="K61" s="47"/>
      <c r="L61" s="47"/>
      <c r="M61" s="20">
        <f t="shared" si="1"/>
        <v>89</v>
      </c>
    </row>
    <row r="62" spans="1:13" ht="13" x14ac:dyDescent="0.25">
      <c r="A62" s="18">
        <v>52</v>
      </c>
      <c r="B62" s="47" t="s">
        <v>180</v>
      </c>
      <c r="C62" s="47" t="s">
        <v>181</v>
      </c>
      <c r="D62" s="47" t="s">
        <v>165</v>
      </c>
      <c r="E62" s="47">
        <v>88</v>
      </c>
      <c r="F62" s="47"/>
      <c r="G62" s="47"/>
      <c r="H62" s="47"/>
      <c r="I62" s="47"/>
      <c r="J62" s="47"/>
      <c r="K62" s="47"/>
      <c r="L62" s="47"/>
      <c r="M62" s="20">
        <f t="shared" ref="M62:M78" si="2">SUM(E62:K62)</f>
        <v>88</v>
      </c>
    </row>
    <row r="63" spans="1:13" ht="13" x14ac:dyDescent="0.25">
      <c r="A63" s="18">
        <v>53</v>
      </c>
      <c r="B63" s="47" t="s">
        <v>75</v>
      </c>
      <c r="C63" s="47" t="s">
        <v>391</v>
      </c>
      <c r="D63" s="47" t="s">
        <v>392</v>
      </c>
      <c r="E63" s="48"/>
      <c r="F63" s="47">
        <v>86</v>
      </c>
      <c r="G63" s="47"/>
      <c r="H63" s="47"/>
      <c r="I63" s="47"/>
      <c r="J63" s="47"/>
      <c r="K63" s="47"/>
      <c r="L63" s="47"/>
      <c r="M63" s="20">
        <f t="shared" si="2"/>
        <v>86</v>
      </c>
    </row>
    <row r="64" spans="1:13" ht="13" x14ac:dyDescent="0.25">
      <c r="A64" s="18">
        <v>54</v>
      </c>
      <c r="B64" s="48" t="s">
        <v>180</v>
      </c>
      <c r="C64" s="48" t="s">
        <v>480</v>
      </c>
      <c r="D64" s="48" t="s">
        <v>31</v>
      </c>
      <c r="E64" s="48"/>
      <c r="F64" s="47"/>
      <c r="G64" s="47">
        <v>85</v>
      </c>
      <c r="H64" s="47"/>
      <c r="I64" s="47"/>
      <c r="J64" s="47"/>
      <c r="K64" s="47"/>
      <c r="L64" s="47"/>
      <c r="M64" s="20">
        <f t="shared" si="2"/>
        <v>85</v>
      </c>
    </row>
    <row r="65" spans="1:13" ht="13" x14ac:dyDescent="0.25">
      <c r="A65" s="18">
        <v>55</v>
      </c>
      <c r="B65" s="47" t="s">
        <v>198</v>
      </c>
      <c r="C65" s="47" t="s">
        <v>212</v>
      </c>
      <c r="D65" s="47" t="s">
        <v>213</v>
      </c>
      <c r="E65" s="47">
        <v>81</v>
      </c>
      <c r="F65" s="47"/>
      <c r="G65" s="47"/>
      <c r="H65" s="47"/>
      <c r="I65" s="47"/>
      <c r="J65" s="47"/>
      <c r="K65" s="47"/>
      <c r="L65" s="47"/>
      <c r="M65" s="20">
        <f t="shared" si="2"/>
        <v>81</v>
      </c>
    </row>
    <row r="66" spans="1:13" ht="13" x14ac:dyDescent="0.25">
      <c r="A66" s="18">
        <v>56</v>
      </c>
      <c r="B66" s="47" t="s">
        <v>398</v>
      </c>
      <c r="C66" s="47" t="s">
        <v>399</v>
      </c>
      <c r="D66" s="47" t="s">
        <v>400</v>
      </c>
      <c r="E66" s="48"/>
      <c r="F66" s="47">
        <v>81</v>
      </c>
      <c r="G66" s="47"/>
      <c r="H66" s="47"/>
      <c r="I66" s="47"/>
      <c r="J66" s="47"/>
      <c r="K66" s="47"/>
      <c r="L66" s="47"/>
      <c r="M66" s="20">
        <f t="shared" si="2"/>
        <v>81</v>
      </c>
    </row>
    <row r="67" spans="1:13" ht="13" x14ac:dyDescent="0.25">
      <c r="A67" s="18">
        <v>57</v>
      </c>
      <c r="B67" s="47" t="s">
        <v>149</v>
      </c>
      <c r="C67" s="47" t="s">
        <v>401</v>
      </c>
      <c r="D67" s="47" t="s">
        <v>165</v>
      </c>
      <c r="E67" s="48"/>
      <c r="F67" s="47">
        <v>80</v>
      </c>
      <c r="G67" s="47"/>
      <c r="H67" s="47"/>
      <c r="I67" s="47"/>
      <c r="J67" s="47"/>
      <c r="K67" s="47"/>
      <c r="L67" s="47"/>
      <c r="M67" s="20">
        <f t="shared" si="2"/>
        <v>80</v>
      </c>
    </row>
    <row r="68" spans="1:13" ht="13" x14ac:dyDescent="0.25">
      <c r="A68" s="18">
        <v>58</v>
      </c>
      <c r="B68" s="47" t="s">
        <v>402</v>
      </c>
      <c r="C68" s="47" t="s">
        <v>403</v>
      </c>
      <c r="D68" s="47" t="s">
        <v>172</v>
      </c>
      <c r="E68" s="48"/>
      <c r="F68" s="47">
        <v>79</v>
      </c>
      <c r="G68" s="47"/>
      <c r="H68" s="47"/>
      <c r="I68" s="47"/>
      <c r="J68" s="47"/>
      <c r="K68" s="47"/>
      <c r="L68" s="47"/>
      <c r="M68" s="20">
        <f t="shared" si="2"/>
        <v>79</v>
      </c>
    </row>
    <row r="69" spans="1:13" ht="13" x14ac:dyDescent="0.25">
      <c r="A69" s="18">
        <v>59</v>
      </c>
      <c r="B69" s="48" t="s">
        <v>483</v>
      </c>
      <c r="C69" s="48" t="s">
        <v>454</v>
      </c>
      <c r="D69" s="48" t="s">
        <v>186</v>
      </c>
      <c r="E69" s="48"/>
      <c r="F69" s="47"/>
      <c r="G69" s="47">
        <v>78</v>
      </c>
      <c r="H69" s="47"/>
      <c r="I69" s="47"/>
      <c r="J69" s="47"/>
      <c r="K69" s="47"/>
      <c r="L69" s="47"/>
      <c r="M69" s="20">
        <f t="shared" si="2"/>
        <v>78</v>
      </c>
    </row>
    <row r="70" spans="1:13" ht="13" x14ac:dyDescent="0.25">
      <c r="A70" s="18">
        <v>60</v>
      </c>
      <c r="B70" s="47" t="s">
        <v>221</v>
      </c>
      <c r="C70" s="47" t="s">
        <v>222</v>
      </c>
      <c r="D70" s="47" t="s">
        <v>223</v>
      </c>
      <c r="E70" s="47">
        <v>77</v>
      </c>
      <c r="F70" s="47"/>
      <c r="G70" s="47"/>
      <c r="H70" s="47"/>
      <c r="I70" s="47"/>
      <c r="J70" s="47"/>
      <c r="K70" s="47"/>
      <c r="L70" s="47"/>
      <c r="M70" s="20">
        <f t="shared" si="2"/>
        <v>77</v>
      </c>
    </row>
    <row r="71" spans="1:13" ht="13" x14ac:dyDescent="0.25">
      <c r="A71" s="18">
        <v>61</v>
      </c>
      <c r="B71" s="48" t="s">
        <v>140</v>
      </c>
      <c r="C71" s="48" t="s">
        <v>673</v>
      </c>
      <c r="D71" s="48" t="s">
        <v>74</v>
      </c>
      <c r="E71" s="48"/>
      <c r="F71" s="47"/>
      <c r="G71" s="47"/>
      <c r="H71" s="47">
        <v>77</v>
      </c>
      <c r="I71" s="47"/>
      <c r="J71" s="47"/>
      <c r="K71" s="47"/>
      <c r="L71" s="47"/>
      <c r="M71" s="20">
        <f t="shared" si="2"/>
        <v>77</v>
      </c>
    </row>
    <row r="72" spans="1:13" ht="13" x14ac:dyDescent="0.25">
      <c r="A72" s="18">
        <v>62</v>
      </c>
      <c r="B72" s="47" t="s">
        <v>231</v>
      </c>
      <c r="C72" s="47" t="s">
        <v>232</v>
      </c>
      <c r="D72" s="47" t="s">
        <v>29</v>
      </c>
      <c r="E72" s="47">
        <v>76</v>
      </c>
      <c r="F72" s="47"/>
      <c r="G72" s="47"/>
      <c r="H72" s="47"/>
      <c r="I72" s="47"/>
      <c r="J72" s="47"/>
      <c r="K72" s="47"/>
      <c r="L72" s="47"/>
      <c r="M72" s="20">
        <f t="shared" si="2"/>
        <v>76</v>
      </c>
    </row>
    <row r="73" spans="1:13" ht="13" x14ac:dyDescent="0.25">
      <c r="A73" s="18">
        <v>63</v>
      </c>
      <c r="B73" s="48" t="s">
        <v>149</v>
      </c>
      <c r="C73" s="48" t="s">
        <v>484</v>
      </c>
      <c r="D73" s="48" t="s">
        <v>172</v>
      </c>
      <c r="E73" s="48"/>
      <c r="F73" s="47"/>
      <c r="G73" s="47">
        <v>75</v>
      </c>
      <c r="H73" s="47"/>
      <c r="I73" s="47"/>
      <c r="J73" s="47"/>
      <c r="K73" s="47"/>
      <c r="L73" s="47"/>
      <c r="M73" s="20">
        <f t="shared" si="2"/>
        <v>75</v>
      </c>
    </row>
    <row r="74" spans="1:13" ht="13" x14ac:dyDescent="0.25">
      <c r="A74" s="18">
        <v>64</v>
      </c>
      <c r="B74" s="48" t="s">
        <v>156</v>
      </c>
      <c r="C74" s="48" t="s">
        <v>226</v>
      </c>
      <c r="D74" s="48" t="s">
        <v>172</v>
      </c>
      <c r="E74" s="48"/>
      <c r="F74" s="47"/>
      <c r="G74" s="47">
        <v>74</v>
      </c>
      <c r="H74" s="47"/>
      <c r="I74" s="47"/>
      <c r="J74" s="47"/>
      <c r="K74" s="47"/>
      <c r="L74" s="47"/>
      <c r="M74" s="20">
        <f t="shared" si="2"/>
        <v>74</v>
      </c>
    </row>
    <row r="75" spans="1:13" ht="13" x14ac:dyDescent="0.25">
      <c r="A75" s="18">
        <v>65</v>
      </c>
      <c r="B75" s="47" t="s">
        <v>163</v>
      </c>
      <c r="C75" s="47" t="s">
        <v>409</v>
      </c>
      <c r="D75" s="47" t="s">
        <v>31</v>
      </c>
      <c r="E75" s="48"/>
      <c r="F75" s="47">
        <v>72</v>
      </c>
      <c r="G75" s="47"/>
      <c r="H75" s="47"/>
      <c r="I75" s="47"/>
      <c r="J75" s="47"/>
      <c r="K75" s="47"/>
      <c r="L75" s="47"/>
      <c r="M75" s="20">
        <f t="shared" si="2"/>
        <v>72</v>
      </c>
    </row>
    <row r="76" spans="1:13" ht="13" x14ac:dyDescent="0.25">
      <c r="A76" s="18">
        <v>66</v>
      </c>
      <c r="B76" s="48" t="s">
        <v>486</v>
      </c>
      <c r="C76" s="48" t="s">
        <v>487</v>
      </c>
      <c r="D76" s="48" t="s">
        <v>488</v>
      </c>
      <c r="E76" s="48"/>
      <c r="F76" s="47"/>
      <c r="G76" s="47">
        <v>70</v>
      </c>
      <c r="H76" s="47"/>
      <c r="I76" s="47"/>
      <c r="J76" s="47"/>
      <c r="K76" s="47"/>
      <c r="L76" s="47"/>
      <c r="M76" s="20">
        <f t="shared" si="2"/>
        <v>70</v>
      </c>
    </row>
    <row r="77" spans="1:13" ht="13" x14ac:dyDescent="0.25">
      <c r="A77" s="18">
        <v>67</v>
      </c>
      <c r="B77" s="48" t="s">
        <v>494</v>
      </c>
      <c r="C77" s="48" t="s">
        <v>495</v>
      </c>
      <c r="D77" s="48" t="s">
        <v>31</v>
      </c>
      <c r="E77" s="48"/>
      <c r="F77" s="47"/>
      <c r="G77" s="47">
        <v>66</v>
      </c>
      <c r="H77" s="47"/>
      <c r="I77" s="47"/>
      <c r="J77" s="47"/>
      <c r="K77" s="47"/>
      <c r="L77" s="47"/>
      <c r="M77" s="20">
        <f t="shared" si="2"/>
        <v>66</v>
      </c>
    </row>
    <row r="78" spans="1:13" ht="13" x14ac:dyDescent="0.25">
      <c r="A78" s="18">
        <v>68</v>
      </c>
      <c r="B78" s="48" t="s">
        <v>170</v>
      </c>
      <c r="C78" s="48" t="s">
        <v>496</v>
      </c>
      <c r="D78" s="48" t="s">
        <v>31</v>
      </c>
      <c r="E78" s="48"/>
      <c r="F78" s="47"/>
      <c r="G78" s="47">
        <v>65</v>
      </c>
      <c r="H78" s="47"/>
      <c r="I78" s="47"/>
      <c r="J78" s="47"/>
      <c r="K78" s="47"/>
      <c r="L78" s="47"/>
      <c r="M78" s="20">
        <f t="shared" si="2"/>
        <v>65</v>
      </c>
    </row>
    <row r="79" spans="1:13" ht="12.5" x14ac:dyDescent="0.25">
      <c r="F79" s="1"/>
      <c r="G79" s="1"/>
      <c r="H79" s="1"/>
      <c r="I79" s="1"/>
      <c r="J79" s="1"/>
      <c r="K79" s="1"/>
      <c r="L79" s="1"/>
    </row>
    <row r="80" spans="1:13" ht="12.5" x14ac:dyDescent="0.25">
      <c r="F80" s="1"/>
      <c r="G80" s="1"/>
      <c r="H80" s="1"/>
      <c r="I80" s="1"/>
      <c r="J80" s="1"/>
      <c r="K80" s="1"/>
      <c r="L80" s="1"/>
    </row>
    <row r="81" spans="6:12" ht="12.5" x14ac:dyDescent="0.25">
      <c r="F81" s="1"/>
      <c r="G81" s="1"/>
      <c r="H81" s="1"/>
      <c r="I81" s="1"/>
      <c r="J81" s="1"/>
      <c r="K81" s="1"/>
      <c r="L81" s="1"/>
    </row>
    <row r="82" spans="6:12" ht="12.5" x14ac:dyDescent="0.25">
      <c r="F82" s="1"/>
      <c r="G82" s="1"/>
      <c r="H82" s="1"/>
      <c r="I82" s="1"/>
      <c r="J82" s="1"/>
      <c r="K82" s="1"/>
      <c r="L82" s="1"/>
    </row>
    <row r="83" spans="6:12" ht="12.5" x14ac:dyDescent="0.25">
      <c r="F83" s="1"/>
      <c r="G83" s="1"/>
      <c r="H83" s="1"/>
      <c r="I83" s="1"/>
      <c r="J83" s="1"/>
      <c r="K83" s="1"/>
      <c r="L83" s="1"/>
    </row>
    <row r="84" spans="6:12" ht="12.5" x14ac:dyDescent="0.25">
      <c r="F84" s="1"/>
      <c r="G84" s="1"/>
      <c r="H84" s="1"/>
      <c r="I84" s="1"/>
      <c r="J84" s="1"/>
      <c r="K84" s="1"/>
      <c r="L84" s="1"/>
    </row>
    <row r="85" spans="6:12" ht="12.5" x14ac:dyDescent="0.25">
      <c r="F85" s="1"/>
      <c r="G85" s="1"/>
      <c r="H85" s="1"/>
      <c r="I85" s="1"/>
      <c r="J85" s="1"/>
      <c r="K85" s="1"/>
      <c r="L85" s="1"/>
    </row>
    <row r="86" spans="6:12" ht="12.5" x14ac:dyDescent="0.25">
      <c r="F86" s="1"/>
      <c r="G86" s="1"/>
      <c r="H86" s="1"/>
      <c r="I86" s="1"/>
      <c r="J86" s="1"/>
      <c r="K86" s="1"/>
      <c r="L86" s="1"/>
    </row>
    <row r="87" spans="6:12" ht="12.5" x14ac:dyDescent="0.25">
      <c r="F87" s="1"/>
      <c r="G87" s="1"/>
      <c r="H87" s="1"/>
      <c r="I87" s="1"/>
      <c r="J87" s="1"/>
      <c r="K87" s="1"/>
      <c r="L87" s="1"/>
    </row>
    <row r="88" spans="6:12" ht="12.5" x14ac:dyDescent="0.25">
      <c r="F88" s="1"/>
      <c r="G88" s="1"/>
      <c r="H88" s="1"/>
      <c r="I88" s="1"/>
      <c r="J88" s="1"/>
      <c r="K88" s="1"/>
      <c r="L88" s="1"/>
    </row>
    <row r="89" spans="6:12" ht="12.5" x14ac:dyDescent="0.25">
      <c r="F89" s="1"/>
      <c r="G89" s="1"/>
      <c r="H89" s="1"/>
      <c r="I89" s="1"/>
      <c r="J89" s="1"/>
      <c r="K89" s="1"/>
      <c r="L89" s="1"/>
    </row>
    <row r="90" spans="6:12" ht="12.5" x14ac:dyDescent="0.25">
      <c r="F90" s="1"/>
      <c r="G90" s="1"/>
      <c r="H90" s="1"/>
      <c r="I90" s="1"/>
      <c r="J90" s="1"/>
      <c r="K90" s="1"/>
      <c r="L90" s="1"/>
    </row>
    <row r="91" spans="6:12" ht="12.5" x14ac:dyDescent="0.25">
      <c r="F91" s="1"/>
      <c r="G91" s="1"/>
      <c r="H91" s="1"/>
      <c r="I91" s="1"/>
      <c r="J91" s="1"/>
      <c r="K91" s="1"/>
      <c r="L91" s="1"/>
    </row>
    <row r="92" spans="6:12" ht="12.5" x14ac:dyDescent="0.25">
      <c r="F92" s="1"/>
      <c r="G92" s="1"/>
      <c r="H92" s="1"/>
      <c r="I92" s="1"/>
      <c r="J92" s="1"/>
      <c r="K92" s="1"/>
      <c r="L92" s="1"/>
    </row>
    <row r="93" spans="6:12" ht="12.5" x14ac:dyDescent="0.25">
      <c r="F93" s="1"/>
      <c r="G93" s="1"/>
      <c r="H93" s="1"/>
      <c r="I93" s="1"/>
      <c r="J93" s="1"/>
      <c r="K93" s="1"/>
      <c r="L93" s="1"/>
    </row>
    <row r="94" spans="6:12" ht="12.5" x14ac:dyDescent="0.25">
      <c r="F94" s="1"/>
      <c r="G94" s="1"/>
      <c r="H94" s="1"/>
      <c r="I94" s="1"/>
      <c r="J94" s="1"/>
      <c r="K94" s="1"/>
      <c r="L94" s="1"/>
    </row>
    <row r="95" spans="6:12" ht="12.5" x14ac:dyDescent="0.25">
      <c r="F95" s="1"/>
      <c r="G95" s="1"/>
      <c r="H95" s="1"/>
      <c r="I95" s="1"/>
      <c r="J95" s="1"/>
      <c r="K95" s="1"/>
      <c r="L95" s="1"/>
    </row>
    <row r="96" spans="6:12" ht="12.5" x14ac:dyDescent="0.25">
      <c r="F96" s="1"/>
      <c r="G96" s="1"/>
      <c r="H96" s="1"/>
      <c r="I96" s="1"/>
      <c r="J96" s="1"/>
      <c r="K96" s="1"/>
      <c r="L96" s="1"/>
    </row>
    <row r="97" spans="6:12" ht="12.5" x14ac:dyDescent="0.25">
      <c r="F97" s="1"/>
      <c r="G97" s="1"/>
      <c r="H97" s="1"/>
      <c r="I97" s="1"/>
      <c r="J97" s="1"/>
      <c r="K97" s="1"/>
      <c r="L97" s="1"/>
    </row>
    <row r="98" spans="6:12" ht="12.5" x14ac:dyDescent="0.25">
      <c r="F98" s="1"/>
      <c r="G98" s="1"/>
      <c r="H98" s="1"/>
      <c r="I98" s="1"/>
      <c r="J98" s="1"/>
      <c r="K98" s="1"/>
      <c r="L98" s="1"/>
    </row>
    <row r="99" spans="6:12" ht="12.5" x14ac:dyDescent="0.25">
      <c r="F99" s="1"/>
      <c r="G99" s="1"/>
      <c r="H99" s="1"/>
      <c r="I99" s="1"/>
      <c r="J99" s="1"/>
      <c r="K99" s="1"/>
      <c r="L99" s="1"/>
    </row>
    <row r="100" spans="6:12" ht="12.5" x14ac:dyDescent="0.25">
      <c r="F100" s="1"/>
      <c r="G100" s="1"/>
      <c r="H100" s="1"/>
      <c r="I100" s="1"/>
      <c r="J100" s="1"/>
      <c r="K100" s="1"/>
      <c r="L100" s="1"/>
    </row>
    <row r="101" spans="6:12" ht="12.5" x14ac:dyDescent="0.25">
      <c r="F101" s="1"/>
      <c r="G101" s="1"/>
      <c r="H101" s="1"/>
      <c r="I101" s="1"/>
      <c r="J101" s="1"/>
      <c r="K101" s="1"/>
      <c r="L101" s="1"/>
    </row>
    <row r="102" spans="6:12" ht="12.5" x14ac:dyDescent="0.25">
      <c r="F102" s="1"/>
      <c r="G102" s="1"/>
      <c r="H102" s="1"/>
      <c r="I102" s="1"/>
      <c r="J102" s="1"/>
      <c r="K102" s="1"/>
      <c r="L102" s="1"/>
    </row>
    <row r="103" spans="6:12" ht="12.5" x14ac:dyDescent="0.25">
      <c r="F103" s="1"/>
      <c r="G103" s="1"/>
      <c r="H103" s="1"/>
      <c r="I103" s="1"/>
      <c r="J103" s="1"/>
      <c r="K103" s="1"/>
      <c r="L103" s="1"/>
    </row>
    <row r="104" spans="6:12" ht="12.5" x14ac:dyDescent="0.25">
      <c r="F104" s="1"/>
      <c r="G104" s="1"/>
      <c r="H104" s="1"/>
      <c r="I104" s="1"/>
      <c r="J104" s="1"/>
      <c r="K104" s="1"/>
      <c r="L104" s="1"/>
    </row>
    <row r="105" spans="6:12" ht="12.5" x14ac:dyDescent="0.25">
      <c r="F105" s="1"/>
      <c r="G105" s="1"/>
      <c r="H105" s="1"/>
      <c r="I105" s="1"/>
      <c r="J105" s="1"/>
      <c r="K105" s="1"/>
      <c r="L105" s="1"/>
    </row>
    <row r="106" spans="6:12" ht="12.5" x14ac:dyDescent="0.25">
      <c r="F106" s="1"/>
      <c r="G106" s="1"/>
      <c r="H106" s="1"/>
      <c r="I106" s="1"/>
      <c r="J106" s="1"/>
      <c r="K106" s="1"/>
      <c r="L106" s="1"/>
    </row>
    <row r="107" spans="6:12" ht="12.5" x14ac:dyDescent="0.25">
      <c r="F107" s="1"/>
      <c r="G107" s="1"/>
      <c r="H107" s="1"/>
      <c r="I107" s="1"/>
      <c r="J107" s="1"/>
      <c r="K107" s="1"/>
      <c r="L107" s="1"/>
    </row>
    <row r="108" spans="6:12" ht="12.5" x14ac:dyDescent="0.25">
      <c r="F108" s="1"/>
      <c r="G108" s="1"/>
      <c r="H108" s="1"/>
      <c r="I108" s="1"/>
      <c r="J108" s="1"/>
      <c r="K108" s="1"/>
      <c r="L108" s="1"/>
    </row>
    <row r="109" spans="6:12" ht="12.5" x14ac:dyDescent="0.25">
      <c r="F109" s="1"/>
      <c r="G109" s="1"/>
      <c r="H109" s="1"/>
      <c r="I109" s="1"/>
      <c r="J109" s="1"/>
      <c r="K109" s="1"/>
      <c r="L109" s="1"/>
    </row>
    <row r="110" spans="6:12" ht="12.5" x14ac:dyDescent="0.25">
      <c r="F110" s="1"/>
      <c r="G110" s="1"/>
      <c r="H110" s="1"/>
      <c r="I110" s="1"/>
      <c r="J110" s="1"/>
      <c r="K110" s="1"/>
      <c r="L110" s="1"/>
    </row>
    <row r="111" spans="6:12" ht="12.5" x14ac:dyDescent="0.25">
      <c r="F111" s="1"/>
      <c r="G111" s="1"/>
      <c r="H111" s="1"/>
      <c r="I111" s="1"/>
      <c r="J111" s="1"/>
      <c r="K111" s="1"/>
      <c r="L111" s="1"/>
    </row>
    <row r="112" spans="6:12" ht="12.5" x14ac:dyDescent="0.25">
      <c r="F112" s="1"/>
      <c r="G112" s="1"/>
      <c r="H112" s="1"/>
      <c r="I112" s="1"/>
      <c r="J112" s="1"/>
      <c r="K112" s="1"/>
      <c r="L112" s="1"/>
    </row>
    <row r="113" spans="6:12" ht="12.5" x14ac:dyDescent="0.25">
      <c r="F113" s="1"/>
      <c r="G113" s="1"/>
      <c r="H113" s="1"/>
      <c r="I113" s="1"/>
      <c r="J113" s="1"/>
      <c r="K113" s="1"/>
      <c r="L113" s="1"/>
    </row>
    <row r="114" spans="6:12" ht="12.5" x14ac:dyDescent="0.25">
      <c r="F114" s="1"/>
      <c r="G114" s="1"/>
      <c r="H114" s="1"/>
      <c r="I114" s="1"/>
      <c r="J114" s="1"/>
      <c r="K114" s="1"/>
      <c r="L114" s="1"/>
    </row>
    <row r="115" spans="6:12" ht="12.5" x14ac:dyDescent="0.25">
      <c r="F115" s="1"/>
      <c r="G115" s="1"/>
      <c r="H115" s="1"/>
      <c r="I115" s="1"/>
      <c r="J115" s="1"/>
      <c r="K115" s="1"/>
      <c r="L115" s="1"/>
    </row>
    <row r="116" spans="6:12" ht="12.5" x14ac:dyDescent="0.25">
      <c r="F116" s="1"/>
      <c r="G116" s="1"/>
      <c r="H116" s="1"/>
      <c r="I116" s="1"/>
      <c r="J116" s="1"/>
      <c r="K116" s="1"/>
      <c r="L116" s="1"/>
    </row>
    <row r="117" spans="6:12" ht="12.5" x14ac:dyDescent="0.25">
      <c r="F117" s="1"/>
      <c r="G117" s="1"/>
      <c r="H117" s="1"/>
      <c r="I117" s="1"/>
      <c r="J117" s="1"/>
      <c r="K117" s="1"/>
      <c r="L117" s="1"/>
    </row>
    <row r="118" spans="6:12" ht="12.5" x14ac:dyDescent="0.25">
      <c r="F118" s="1"/>
      <c r="G118" s="1"/>
      <c r="H118" s="1"/>
      <c r="I118" s="1"/>
      <c r="J118" s="1"/>
      <c r="K118" s="1"/>
      <c r="L118" s="1"/>
    </row>
    <row r="119" spans="6:12" ht="12.5" x14ac:dyDescent="0.25">
      <c r="F119" s="1"/>
      <c r="G119" s="1"/>
      <c r="H119" s="1"/>
      <c r="I119" s="1"/>
      <c r="J119" s="1"/>
      <c r="K119" s="1"/>
      <c r="L119" s="1"/>
    </row>
    <row r="120" spans="6:12" ht="12.5" x14ac:dyDescent="0.25">
      <c r="F120" s="1"/>
      <c r="G120" s="1"/>
      <c r="H120" s="1"/>
      <c r="I120" s="1"/>
      <c r="J120" s="1"/>
      <c r="K120" s="1"/>
      <c r="L120" s="1"/>
    </row>
    <row r="121" spans="6:12" ht="12.5" x14ac:dyDescent="0.25">
      <c r="F121" s="1"/>
      <c r="G121" s="1"/>
      <c r="H121" s="1"/>
      <c r="I121" s="1"/>
      <c r="J121" s="1"/>
      <c r="K121" s="1"/>
      <c r="L121" s="1"/>
    </row>
    <row r="122" spans="6:12" ht="12.5" x14ac:dyDescent="0.25">
      <c r="F122" s="1"/>
      <c r="G122" s="1"/>
      <c r="H122" s="1"/>
      <c r="I122" s="1"/>
      <c r="J122" s="1"/>
      <c r="K122" s="1"/>
      <c r="L122" s="1"/>
    </row>
    <row r="123" spans="6:12" ht="12.5" x14ac:dyDescent="0.25">
      <c r="F123" s="1"/>
      <c r="G123" s="1"/>
      <c r="H123" s="1"/>
      <c r="I123" s="1"/>
      <c r="J123" s="1"/>
      <c r="K123" s="1"/>
      <c r="L123" s="1"/>
    </row>
    <row r="124" spans="6:12" ht="12.5" x14ac:dyDescent="0.25">
      <c r="F124" s="1"/>
      <c r="G124" s="1"/>
      <c r="H124" s="1"/>
      <c r="I124" s="1"/>
      <c r="J124" s="1"/>
      <c r="K124" s="1"/>
      <c r="L124" s="1"/>
    </row>
    <row r="125" spans="6:12" ht="12.5" x14ac:dyDescent="0.25">
      <c r="F125" s="1"/>
      <c r="G125" s="1"/>
      <c r="H125" s="1"/>
      <c r="I125" s="1"/>
      <c r="J125" s="1"/>
      <c r="K125" s="1"/>
      <c r="L125" s="1"/>
    </row>
    <row r="126" spans="6:12" ht="12.5" x14ac:dyDescent="0.25">
      <c r="F126" s="1"/>
      <c r="G126" s="1"/>
      <c r="H126" s="1"/>
      <c r="I126" s="1"/>
      <c r="J126" s="1"/>
      <c r="K126" s="1"/>
      <c r="L126" s="1"/>
    </row>
    <row r="127" spans="6:12" ht="12.5" x14ac:dyDescent="0.25">
      <c r="F127" s="1"/>
      <c r="G127" s="1"/>
      <c r="H127" s="1"/>
      <c r="I127" s="1"/>
      <c r="J127" s="1"/>
      <c r="K127" s="1"/>
      <c r="L127" s="1"/>
    </row>
    <row r="128" spans="6:12" ht="12.5" x14ac:dyDescent="0.25">
      <c r="F128" s="1"/>
      <c r="G128" s="1"/>
      <c r="H128" s="1"/>
      <c r="I128" s="1"/>
      <c r="J128" s="1"/>
      <c r="K128" s="1"/>
      <c r="L128" s="1"/>
    </row>
    <row r="129" spans="6:12" ht="12.5" x14ac:dyDescent="0.25">
      <c r="F129" s="1"/>
      <c r="G129" s="1"/>
      <c r="H129" s="1"/>
      <c r="I129" s="1"/>
      <c r="J129" s="1"/>
      <c r="K129" s="1"/>
      <c r="L129" s="1"/>
    </row>
    <row r="130" spans="6:12" ht="12.5" x14ac:dyDescent="0.25">
      <c r="F130" s="1"/>
      <c r="G130" s="1"/>
      <c r="H130" s="1"/>
      <c r="I130" s="1"/>
      <c r="J130" s="1"/>
      <c r="K130" s="1"/>
      <c r="L130" s="1"/>
    </row>
    <row r="131" spans="6:12" ht="12.5" x14ac:dyDescent="0.25">
      <c r="F131" s="1"/>
      <c r="G131" s="1"/>
      <c r="H131" s="1"/>
      <c r="I131" s="1"/>
      <c r="J131" s="1"/>
      <c r="K131" s="1"/>
      <c r="L131" s="1"/>
    </row>
    <row r="132" spans="6:12" ht="12.5" x14ac:dyDescent="0.25">
      <c r="F132" s="1"/>
      <c r="G132" s="1"/>
      <c r="H132" s="1"/>
      <c r="I132" s="1"/>
      <c r="J132" s="1"/>
      <c r="K132" s="1"/>
      <c r="L132" s="1"/>
    </row>
    <row r="133" spans="6:12" ht="12.5" x14ac:dyDescent="0.25">
      <c r="F133" s="1"/>
      <c r="G133" s="1"/>
      <c r="H133" s="1"/>
      <c r="I133" s="1"/>
      <c r="J133" s="1"/>
      <c r="K133" s="1"/>
      <c r="L133" s="1"/>
    </row>
  </sheetData>
  <sortState xmlns:xlrd2="http://schemas.microsoft.com/office/spreadsheetml/2017/richdata2" ref="B11:M78">
    <sortCondition descending="1" ref="M11:M78"/>
  </sortState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outlinePr summaryBelow="0" summaryRight="0"/>
  </sheetPr>
  <dimension ref="A1:AK133"/>
  <sheetViews>
    <sheetView zoomScale="110" zoomScaleNormal="110" workbookViewId="0">
      <selection activeCell="A7" sqref="A7"/>
    </sheetView>
  </sheetViews>
  <sheetFormatPr defaultColWidth="12.6328125" defaultRowHeight="15.75" customHeight="1" x14ac:dyDescent="0.25"/>
  <cols>
    <col min="1" max="1" width="16.7265625" customWidth="1"/>
    <col min="4" max="4" width="23.90625" customWidth="1"/>
    <col min="13" max="13" width="14.1796875" customWidth="1"/>
    <col min="17" max="17" width="25.90625" bestFit="1" customWidth="1"/>
    <col min="18" max="35" width="0" hidden="1" customWidth="1"/>
  </cols>
  <sheetData>
    <row r="1" spans="1:37" ht="15.75" customHeight="1" x14ac:dyDescent="0.25">
      <c r="O1" s="21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</row>
    <row r="2" spans="1:37" ht="15.75" customHeight="1" x14ac:dyDescent="0.25">
      <c r="O2" s="15"/>
      <c r="P2" s="15"/>
      <c r="Q2" s="15"/>
      <c r="R2" s="15"/>
      <c r="S2" s="15"/>
      <c r="T2" s="15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15"/>
      <c r="AJ2" s="15"/>
      <c r="AK2" s="15"/>
    </row>
    <row r="3" spans="1:37" ht="15.75" customHeight="1" x14ac:dyDescent="0.25">
      <c r="O3" s="15"/>
      <c r="P3" s="15"/>
      <c r="Q3" s="15"/>
      <c r="R3" s="15"/>
      <c r="S3" s="15"/>
      <c r="T3" s="15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15"/>
      <c r="AJ3" s="15"/>
      <c r="AK3" s="15"/>
    </row>
    <row r="4" spans="1:37" ht="15.75" customHeight="1" x14ac:dyDescent="0.25">
      <c r="O4" s="15"/>
      <c r="P4" s="15"/>
      <c r="Q4" s="15"/>
      <c r="R4" s="15"/>
      <c r="S4" s="15"/>
      <c r="T4" s="15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15"/>
      <c r="AJ4" s="15"/>
      <c r="AK4" s="15"/>
    </row>
    <row r="5" spans="1:37" ht="15.75" customHeight="1" x14ac:dyDescent="0.25">
      <c r="O5" s="15"/>
      <c r="P5" s="15"/>
      <c r="Q5" s="15"/>
      <c r="R5" s="15"/>
      <c r="S5" s="15"/>
      <c r="T5" s="15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  <c r="AH5" s="43"/>
      <c r="AI5" s="15"/>
      <c r="AJ5" s="15"/>
      <c r="AK5" s="15"/>
    </row>
    <row r="6" spans="1:37" ht="15.75" customHeight="1" x14ac:dyDescent="0.25">
      <c r="O6" s="15"/>
      <c r="P6" s="15"/>
      <c r="Q6" s="15"/>
      <c r="R6" s="15"/>
      <c r="S6" s="15"/>
      <c r="T6" s="15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15"/>
      <c r="AH6" s="43"/>
      <c r="AI6" s="15"/>
      <c r="AJ6" s="15"/>
      <c r="AK6" s="15"/>
    </row>
    <row r="7" spans="1:37" ht="15.75" customHeight="1" x14ac:dyDescent="0.25">
      <c r="A7" s="3" t="s">
        <v>706</v>
      </c>
      <c r="B7" s="4"/>
      <c r="C7" s="4"/>
      <c r="D7" s="4"/>
      <c r="E7" s="3" t="s">
        <v>694</v>
      </c>
      <c r="F7" s="4"/>
      <c r="G7" s="4"/>
      <c r="H7" s="4"/>
      <c r="I7" s="4"/>
      <c r="J7" s="4"/>
      <c r="K7" s="4"/>
      <c r="L7" s="4"/>
      <c r="M7" s="4"/>
      <c r="O7" s="15"/>
      <c r="P7" s="15"/>
      <c r="Q7" s="15"/>
      <c r="R7" s="15"/>
      <c r="S7" s="15"/>
      <c r="T7" s="15"/>
      <c r="U7" s="43"/>
      <c r="V7" s="43"/>
      <c r="W7" s="43"/>
      <c r="X7" s="43"/>
      <c r="Y7" s="43"/>
      <c r="Z7" s="43"/>
      <c r="AA7" s="43"/>
      <c r="AB7" s="43"/>
      <c r="AC7" s="43"/>
      <c r="AD7" s="43"/>
      <c r="AE7" s="43"/>
      <c r="AF7" s="43"/>
      <c r="AG7" s="15"/>
      <c r="AH7" s="43"/>
      <c r="AI7" s="15"/>
      <c r="AJ7" s="15"/>
      <c r="AK7" s="15"/>
    </row>
    <row r="8" spans="1:37" ht="15.75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O8" s="15"/>
      <c r="P8" s="15"/>
      <c r="Q8" s="15"/>
      <c r="R8" s="15"/>
      <c r="S8" s="15"/>
      <c r="T8" s="15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15"/>
      <c r="AH8" s="43"/>
      <c r="AI8" s="15"/>
      <c r="AJ8" s="15"/>
      <c r="AK8" s="15"/>
    </row>
    <row r="9" spans="1:37" ht="15.75" customHeight="1" x14ac:dyDescent="0.25">
      <c r="A9" s="10" t="s">
        <v>411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O9" s="15"/>
      <c r="P9" s="15"/>
      <c r="Q9" s="15"/>
      <c r="R9" s="15"/>
      <c r="S9" s="15"/>
      <c r="T9" s="15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15"/>
      <c r="AH9" s="43"/>
      <c r="AI9" s="15"/>
      <c r="AJ9" s="15"/>
      <c r="AK9" s="15"/>
    </row>
    <row r="10" spans="1:37" ht="13.5" x14ac:dyDescent="0.25">
      <c r="A10" s="7" t="s">
        <v>321</v>
      </c>
      <c r="B10" s="7" t="s">
        <v>322</v>
      </c>
      <c r="C10" s="7" t="s">
        <v>323</v>
      </c>
      <c r="D10" s="7" t="s">
        <v>0</v>
      </c>
      <c r="E10" s="9" t="s">
        <v>324</v>
      </c>
      <c r="F10" s="9" t="s">
        <v>326</v>
      </c>
      <c r="G10" s="9" t="s">
        <v>472</v>
      </c>
      <c r="H10" s="9" t="s">
        <v>630</v>
      </c>
      <c r="I10" s="9" t="s">
        <v>682</v>
      </c>
      <c r="J10" s="9" t="s">
        <v>683</v>
      </c>
      <c r="K10" s="9" t="s">
        <v>693</v>
      </c>
      <c r="L10" s="9" t="s">
        <v>700</v>
      </c>
      <c r="M10" s="9" t="s">
        <v>349</v>
      </c>
      <c r="O10" s="15"/>
      <c r="P10" s="15"/>
      <c r="Q10" s="15"/>
      <c r="R10" s="15"/>
      <c r="S10" s="15"/>
      <c r="T10" s="15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15"/>
      <c r="AH10" s="43"/>
      <c r="AI10" s="15"/>
      <c r="AJ10" s="15"/>
      <c r="AK10" s="15"/>
    </row>
    <row r="11" spans="1:37" ht="15.75" customHeight="1" x14ac:dyDescent="0.25">
      <c r="A11" s="18">
        <v>1</v>
      </c>
      <c r="B11" s="44" t="s">
        <v>136</v>
      </c>
      <c r="C11" s="44" t="s">
        <v>137</v>
      </c>
      <c r="D11" s="44" t="s">
        <v>4</v>
      </c>
      <c r="E11" s="44">
        <v>98</v>
      </c>
      <c r="F11" s="44">
        <v>98</v>
      </c>
      <c r="G11" s="44">
        <v>100</v>
      </c>
      <c r="H11" s="44">
        <v>99</v>
      </c>
      <c r="I11" s="44">
        <v>99</v>
      </c>
      <c r="J11" s="44">
        <v>99</v>
      </c>
      <c r="K11" s="44">
        <v>100</v>
      </c>
      <c r="L11" s="44">
        <v>99</v>
      </c>
      <c r="M11" s="25" cm="1">
        <f t="array" ref="M11">SUM(LARGE(E11:L11, {1,2,3,4,5}))</f>
        <v>497</v>
      </c>
      <c r="O11" s="15"/>
      <c r="P11" s="15"/>
      <c r="Q11" s="15"/>
      <c r="R11" s="15"/>
      <c r="S11" s="15"/>
      <c r="T11" s="15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15"/>
      <c r="AH11" s="43"/>
      <c r="AI11" s="15"/>
      <c r="AJ11" s="15"/>
      <c r="AK11" s="15"/>
    </row>
    <row r="12" spans="1:37" ht="15.75" customHeight="1" x14ac:dyDescent="0.25">
      <c r="A12" s="18">
        <f t="shared" ref="A12:A54" si="0">A11+1</f>
        <v>2</v>
      </c>
      <c r="B12" s="44" t="s">
        <v>134</v>
      </c>
      <c r="C12" s="44" t="s">
        <v>131</v>
      </c>
      <c r="D12" s="44" t="s">
        <v>325</v>
      </c>
      <c r="E12" s="44">
        <v>99</v>
      </c>
      <c r="F12" s="44">
        <v>97</v>
      </c>
      <c r="G12" s="44">
        <v>98</v>
      </c>
      <c r="H12" s="44">
        <v>97</v>
      </c>
      <c r="I12" s="44">
        <v>100</v>
      </c>
      <c r="J12" s="44">
        <v>97</v>
      </c>
      <c r="K12" s="44">
        <v>99</v>
      </c>
      <c r="L12" s="44">
        <v>98</v>
      </c>
      <c r="M12" s="25" cm="1">
        <f t="array" ref="M12">SUM(LARGE(E12:L12, {1,2,3,4,5}))</f>
        <v>494</v>
      </c>
      <c r="O12" s="15"/>
      <c r="P12" s="15"/>
      <c r="Q12" s="15"/>
      <c r="R12" s="15"/>
      <c r="S12" s="15"/>
      <c r="T12" s="15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15"/>
      <c r="AH12" s="43"/>
      <c r="AI12" s="15"/>
      <c r="AJ12" s="15"/>
      <c r="AK12" s="15"/>
    </row>
    <row r="13" spans="1:37" ht="15.75" customHeight="1" x14ac:dyDescent="0.25">
      <c r="A13" s="18">
        <f t="shared" si="0"/>
        <v>3</v>
      </c>
      <c r="B13" s="44" t="s">
        <v>142</v>
      </c>
      <c r="C13" s="44" t="s">
        <v>143</v>
      </c>
      <c r="D13" s="44" t="str">
        <f>"Sherwood Pines Cycles Forme"</f>
        <v>Sherwood Pines Cycles Forme</v>
      </c>
      <c r="E13" s="44">
        <v>97</v>
      </c>
      <c r="F13" s="44">
        <v>99</v>
      </c>
      <c r="G13" s="44">
        <v>99</v>
      </c>
      <c r="H13" s="44">
        <v>98</v>
      </c>
      <c r="I13" s="44"/>
      <c r="J13" s="44">
        <v>96</v>
      </c>
      <c r="K13" s="44">
        <v>97</v>
      </c>
      <c r="L13" s="44">
        <v>96</v>
      </c>
      <c r="M13" s="25" cm="1">
        <f t="array" ref="M13">SUM(LARGE(E13:L13, {1,2,3,4,5}))</f>
        <v>490</v>
      </c>
      <c r="O13" s="15"/>
      <c r="P13" s="15"/>
      <c r="Q13" s="15"/>
      <c r="R13" s="15"/>
      <c r="S13" s="15"/>
      <c r="T13" s="15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15"/>
      <c r="AH13" s="43"/>
      <c r="AI13" s="15"/>
      <c r="AJ13" s="15"/>
      <c r="AK13" s="15"/>
    </row>
    <row r="14" spans="1:37" ht="15.75" customHeight="1" x14ac:dyDescent="0.25">
      <c r="A14" s="18">
        <f t="shared" si="0"/>
        <v>4</v>
      </c>
      <c r="B14" s="47" t="s">
        <v>149</v>
      </c>
      <c r="C14" s="47" t="s">
        <v>155</v>
      </c>
      <c r="D14" s="47" t="str">
        <f>"Rutland CC"</f>
        <v>Rutland CC</v>
      </c>
      <c r="E14" s="47">
        <v>96</v>
      </c>
      <c r="F14" s="47"/>
      <c r="G14" s="47"/>
      <c r="H14" s="47">
        <v>96</v>
      </c>
      <c r="I14" s="47">
        <v>98</v>
      </c>
      <c r="J14" s="47">
        <v>98</v>
      </c>
      <c r="K14" s="47">
        <v>96</v>
      </c>
      <c r="L14" s="47"/>
      <c r="M14" s="25" cm="1">
        <f t="array" ref="M14">SUM(LARGE(E14:L14, {1,2,3,4,5}))</f>
        <v>484</v>
      </c>
      <c r="O14" s="15"/>
      <c r="P14" s="15"/>
      <c r="Q14" s="15"/>
      <c r="R14" s="15"/>
      <c r="S14" s="15"/>
      <c r="T14" s="15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15"/>
      <c r="AH14" s="43"/>
      <c r="AI14" s="15"/>
      <c r="AJ14" s="15"/>
      <c r="AK14" s="15"/>
    </row>
    <row r="15" spans="1:37" ht="15.75" customHeight="1" x14ac:dyDescent="0.25">
      <c r="A15" s="18">
        <f t="shared" si="0"/>
        <v>5</v>
      </c>
      <c r="B15" s="47" t="s">
        <v>159</v>
      </c>
      <c r="C15" s="47" t="s">
        <v>160</v>
      </c>
      <c r="D15" s="47" t="s">
        <v>31</v>
      </c>
      <c r="E15" s="47">
        <v>94</v>
      </c>
      <c r="F15" s="47"/>
      <c r="G15" s="47">
        <v>94</v>
      </c>
      <c r="H15" s="47">
        <v>95</v>
      </c>
      <c r="I15" s="47">
        <v>97</v>
      </c>
      <c r="J15" s="47">
        <v>95</v>
      </c>
      <c r="K15" s="47">
        <v>94</v>
      </c>
      <c r="L15" s="47">
        <v>93</v>
      </c>
      <c r="M15" s="25" cm="1">
        <f t="array" ref="M15">SUM(LARGE(E15:L15, {1,2,3,4,5}))</f>
        <v>475</v>
      </c>
      <c r="O15" s="15"/>
      <c r="P15" s="15"/>
      <c r="Q15" s="15"/>
      <c r="R15" s="15"/>
      <c r="S15" s="15"/>
      <c r="T15" s="15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15"/>
      <c r="AH15" s="43"/>
      <c r="AI15" s="15"/>
      <c r="AJ15" s="15"/>
      <c r="AK15" s="15"/>
    </row>
    <row r="16" spans="1:37" ht="15.75" customHeight="1" x14ac:dyDescent="0.25">
      <c r="A16" s="18">
        <f t="shared" si="0"/>
        <v>6</v>
      </c>
      <c r="B16" s="47" t="s">
        <v>156</v>
      </c>
      <c r="C16" s="47" t="s">
        <v>97</v>
      </c>
      <c r="D16" s="47" t="s">
        <v>4</v>
      </c>
      <c r="E16" s="47">
        <v>95</v>
      </c>
      <c r="F16" s="47">
        <v>93</v>
      </c>
      <c r="G16" s="47">
        <v>96</v>
      </c>
      <c r="H16" s="47">
        <v>90</v>
      </c>
      <c r="I16" s="47">
        <v>93</v>
      </c>
      <c r="J16" s="47">
        <v>94</v>
      </c>
      <c r="K16" s="47">
        <v>95</v>
      </c>
      <c r="L16" s="47">
        <v>91</v>
      </c>
      <c r="M16" s="25" cm="1">
        <f t="array" ref="M16">SUM(LARGE(E16:L16, {1,2,3,4,5}))</f>
        <v>473</v>
      </c>
      <c r="O16" s="15"/>
      <c r="P16" s="15"/>
      <c r="Q16" s="15"/>
      <c r="R16" s="15"/>
      <c r="S16" s="15"/>
      <c r="T16" s="15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15"/>
      <c r="AH16" s="43"/>
      <c r="AI16" s="15"/>
      <c r="AJ16" s="15"/>
      <c r="AK16" s="15"/>
    </row>
    <row r="17" spans="1:37" ht="15.75" customHeight="1" x14ac:dyDescent="0.25">
      <c r="A17" s="18">
        <f t="shared" si="0"/>
        <v>7</v>
      </c>
      <c r="B17" s="47" t="s">
        <v>178</v>
      </c>
      <c r="C17" s="47" t="s">
        <v>179</v>
      </c>
      <c r="D17" s="47" t="str">
        <f>"Albarosa Cycling Club"</f>
        <v>Albarosa Cycling Club</v>
      </c>
      <c r="E17" s="47">
        <v>90</v>
      </c>
      <c r="F17" s="47">
        <v>92</v>
      </c>
      <c r="G17" s="47">
        <v>95</v>
      </c>
      <c r="H17" s="47">
        <v>89</v>
      </c>
      <c r="I17" s="47">
        <v>96</v>
      </c>
      <c r="J17" s="47">
        <v>93</v>
      </c>
      <c r="K17" s="47">
        <v>92</v>
      </c>
      <c r="L17" s="47">
        <v>92</v>
      </c>
      <c r="M17" s="25" cm="1">
        <f t="array" ref="M17">SUM(LARGE(E17:L17, {1,2,3,4,5}))</f>
        <v>468</v>
      </c>
      <c r="O17" s="15"/>
      <c r="P17" s="15"/>
      <c r="Q17" s="15"/>
      <c r="R17" s="15"/>
      <c r="S17" s="15"/>
      <c r="T17" s="15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15"/>
      <c r="AH17" s="43"/>
      <c r="AI17" s="15"/>
      <c r="AJ17" s="15"/>
      <c r="AK17" s="15"/>
    </row>
    <row r="18" spans="1:37" ht="15.75" customHeight="1" x14ac:dyDescent="0.25">
      <c r="A18" s="18">
        <f t="shared" si="0"/>
        <v>8</v>
      </c>
      <c r="B18" s="47" t="s">
        <v>166</v>
      </c>
      <c r="C18" s="47" t="s">
        <v>70</v>
      </c>
      <c r="D18" s="47" t="str">
        <f>"Otley CC"</f>
        <v>Otley CC</v>
      </c>
      <c r="E18" s="47">
        <v>93</v>
      </c>
      <c r="F18" s="47">
        <v>95</v>
      </c>
      <c r="G18" s="47">
        <v>93</v>
      </c>
      <c r="H18" s="47"/>
      <c r="I18" s="47"/>
      <c r="J18" s="47">
        <v>92</v>
      </c>
      <c r="K18" s="47"/>
      <c r="L18" s="47">
        <v>86</v>
      </c>
      <c r="M18" s="25" cm="1">
        <f t="array" ref="M18">SUM(LARGE(E18:L18, {1,2,3,4,5}))</f>
        <v>459</v>
      </c>
      <c r="O18" s="15"/>
      <c r="P18" s="15"/>
      <c r="Q18" s="15"/>
      <c r="R18" s="15"/>
      <c r="S18" s="15"/>
      <c r="T18" s="15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15"/>
      <c r="AG18" s="15"/>
      <c r="AH18" s="43"/>
      <c r="AI18" s="15"/>
      <c r="AJ18" s="15"/>
      <c r="AK18" s="15"/>
    </row>
    <row r="19" spans="1:37" ht="15.75" customHeight="1" x14ac:dyDescent="0.25">
      <c r="A19" s="18">
        <f t="shared" si="0"/>
        <v>9</v>
      </c>
      <c r="B19" s="47" t="s">
        <v>191</v>
      </c>
      <c r="C19" s="47" t="s">
        <v>192</v>
      </c>
      <c r="D19" s="47" t="str">
        <f>"Moonglu CC"</f>
        <v>Moonglu CC</v>
      </c>
      <c r="E19" s="47">
        <v>86</v>
      </c>
      <c r="F19" s="47">
        <v>90</v>
      </c>
      <c r="G19" s="47"/>
      <c r="H19" s="47">
        <v>92</v>
      </c>
      <c r="I19" s="47"/>
      <c r="J19" s="47">
        <v>90</v>
      </c>
      <c r="K19" s="47">
        <v>91</v>
      </c>
      <c r="L19" s="47">
        <v>94</v>
      </c>
      <c r="M19" s="25" cm="1">
        <f t="array" ref="M19">SUM(LARGE(E19:L19, {1,2,3,4,5}))</f>
        <v>457</v>
      </c>
      <c r="O19" s="15"/>
      <c r="P19" s="15"/>
      <c r="Q19" s="15"/>
      <c r="R19" s="15"/>
      <c r="S19" s="15"/>
      <c r="T19" s="15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15"/>
      <c r="AG19" s="15"/>
      <c r="AH19" s="43"/>
      <c r="AI19" s="15"/>
      <c r="AJ19" s="15"/>
      <c r="AK19" s="15"/>
    </row>
    <row r="20" spans="1:37" ht="15.75" customHeight="1" x14ac:dyDescent="0.25">
      <c r="A20" s="18">
        <f t="shared" si="0"/>
        <v>10</v>
      </c>
      <c r="B20" s="47" t="s">
        <v>136</v>
      </c>
      <c r="C20" s="47" t="s">
        <v>200</v>
      </c>
      <c r="D20" s="47" t="str">
        <f>"Wilsons Wheels Race Team"</f>
        <v>Wilsons Wheels Race Team</v>
      </c>
      <c r="E20" s="47">
        <v>82</v>
      </c>
      <c r="F20" s="47">
        <v>91</v>
      </c>
      <c r="G20" s="47">
        <v>92</v>
      </c>
      <c r="H20" s="47">
        <v>80</v>
      </c>
      <c r="I20" s="47">
        <v>91</v>
      </c>
      <c r="J20" s="47"/>
      <c r="K20" s="47">
        <v>89</v>
      </c>
      <c r="L20" s="47">
        <v>88</v>
      </c>
      <c r="M20" s="25" cm="1">
        <f t="array" ref="M20">SUM(LARGE(E20:L20, {1,2,3,4,5}))</f>
        <v>451</v>
      </c>
      <c r="O20" s="15"/>
      <c r="P20" s="15"/>
      <c r="Q20" s="15"/>
      <c r="R20" s="15"/>
      <c r="S20" s="15"/>
      <c r="T20" s="15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15"/>
      <c r="AG20" s="15"/>
      <c r="AH20" s="43"/>
      <c r="AI20" s="15"/>
      <c r="AJ20" s="15"/>
      <c r="AK20" s="15"/>
    </row>
    <row r="21" spans="1:37" ht="15.75" customHeight="1" x14ac:dyDescent="0.25">
      <c r="A21" s="18">
        <f t="shared" si="0"/>
        <v>11</v>
      </c>
      <c r="B21" s="19" t="s">
        <v>196</v>
      </c>
      <c r="C21" s="19" t="s">
        <v>197</v>
      </c>
      <c r="D21" s="19" t="s">
        <v>165</v>
      </c>
      <c r="E21" s="19">
        <v>84</v>
      </c>
      <c r="F21" s="19">
        <v>83</v>
      </c>
      <c r="G21" s="19">
        <v>90</v>
      </c>
      <c r="H21" s="19"/>
      <c r="I21" s="19"/>
      <c r="J21" s="19">
        <v>87</v>
      </c>
      <c r="K21" s="19">
        <v>93</v>
      </c>
      <c r="L21" s="19">
        <v>90</v>
      </c>
      <c r="M21" s="25" cm="1">
        <f t="array" ref="M21">SUM(LARGE(E21:L21, {1,2,3,4,5}))</f>
        <v>444</v>
      </c>
      <c r="O21" s="15"/>
      <c r="P21" s="15"/>
      <c r="Q21" s="15"/>
      <c r="R21" s="15"/>
      <c r="S21" s="15"/>
      <c r="T21" s="15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15"/>
      <c r="AG21" s="15"/>
      <c r="AH21" s="43"/>
      <c r="AI21" s="15"/>
      <c r="AJ21" s="15"/>
      <c r="AK21" s="15"/>
    </row>
    <row r="22" spans="1:37" ht="15.75" customHeight="1" x14ac:dyDescent="0.25">
      <c r="A22" s="18">
        <f t="shared" si="0"/>
        <v>12</v>
      </c>
      <c r="B22" s="19" t="s">
        <v>149</v>
      </c>
      <c r="C22" s="19" t="s">
        <v>189</v>
      </c>
      <c r="D22" s="19" t="s">
        <v>190</v>
      </c>
      <c r="E22" s="19">
        <v>87</v>
      </c>
      <c r="F22" s="19"/>
      <c r="G22" s="19">
        <v>87</v>
      </c>
      <c r="H22" s="19">
        <v>86</v>
      </c>
      <c r="I22" s="19">
        <v>92</v>
      </c>
      <c r="J22" s="19">
        <v>89</v>
      </c>
      <c r="K22" s="19">
        <v>88</v>
      </c>
      <c r="L22" s="19"/>
      <c r="M22" s="25" cm="1">
        <f t="array" ref="M22">SUM(LARGE(E22:L22, {1,2,3,4,5}))</f>
        <v>443</v>
      </c>
      <c r="O22" s="15"/>
      <c r="P22" s="15"/>
      <c r="Q22" s="15"/>
      <c r="R22" s="15"/>
      <c r="S22" s="15"/>
      <c r="T22" s="15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15"/>
      <c r="AG22" s="15"/>
      <c r="AH22" s="43"/>
      <c r="AI22" s="15"/>
      <c r="AJ22" s="15"/>
      <c r="AK22" s="15"/>
    </row>
    <row r="23" spans="1:37" ht="15.75" customHeight="1" x14ac:dyDescent="0.25">
      <c r="A23" s="18">
        <v>12</v>
      </c>
      <c r="B23" s="17" t="s">
        <v>163</v>
      </c>
      <c r="C23" s="17" t="s">
        <v>461</v>
      </c>
      <c r="D23" s="17" t="s">
        <v>31</v>
      </c>
      <c r="E23" s="17"/>
      <c r="F23" s="19"/>
      <c r="G23" s="19">
        <v>86</v>
      </c>
      <c r="H23" s="19">
        <v>82</v>
      </c>
      <c r="I23" s="19">
        <v>94</v>
      </c>
      <c r="J23" s="19">
        <v>91</v>
      </c>
      <c r="K23" s="19">
        <v>90</v>
      </c>
      <c r="L23" s="19"/>
      <c r="M23" s="25" cm="1">
        <f t="array" ref="M23">SUM(LARGE(E23:L23, {1,2,3,4,5}))</f>
        <v>443</v>
      </c>
      <c r="O23" s="15"/>
      <c r="P23" s="15"/>
      <c r="Q23" s="15"/>
      <c r="R23" s="15"/>
      <c r="S23" s="15"/>
      <c r="T23" s="15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15"/>
      <c r="AG23" s="15"/>
      <c r="AH23" s="43"/>
      <c r="AI23" s="15"/>
      <c r="AJ23" s="15"/>
      <c r="AK23" s="15"/>
    </row>
    <row r="24" spans="1:37" ht="13.5" x14ac:dyDescent="0.25">
      <c r="A24" s="18">
        <v>14</v>
      </c>
      <c r="B24" s="19" t="s">
        <v>132</v>
      </c>
      <c r="C24" s="19" t="s">
        <v>195</v>
      </c>
      <c r="D24" s="19" t="s">
        <v>31</v>
      </c>
      <c r="E24" s="19">
        <v>85</v>
      </c>
      <c r="F24" s="19">
        <v>85</v>
      </c>
      <c r="G24" s="19">
        <v>88</v>
      </c>
      <c r="H24" s="19">
        <v>85</v>
      </c>
      <c r="I24" s="19">
        <v>95</v>
      </c>
      <c r="J24" s="19">
        <v>86</v>
      </c>
      <c r="K24" s="19"/>
      <c r="L24" s="19">
        <v>87</v>
      </c>
      <c r="M24" s="25" cm="1">
        <f t="array" ref="M24">SUM(LARGE(E24:L24, {1,2,3,4,5}))</f>
        <v>441</v>
      </c>
      <c r="O24" s="15"/>
      <c r="P24" s="15"/>
      <c r="Q24" s="15"/>
      <c r="R24" s="15"/>
      <c r="S24" s="15"/>
      <c r="T24" s="15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15"/>
      <c r="AG24" s="15"/>
      <c r="AH24" s="43"/>
      <c r="AI24" s="15"/>
      <c r="AJ24" s="15"/>
      <c r="AK24" s="15"/>
    </row>
    <row r="25" spans="1:37" ht="13.5" x14ac:dyDescent="0.25">
      <c r="A25" s="18">
        <f t="shared" si="0"/>
        <v>15</v>
      </c>
      <c r="B25" s="19" t="s">
        <v>18</v>
      </c>
      <c r="C25" s="19" t="s">
        <v>12</v>
      </c>
      <c r="D25" s="19" t="s">
        <v>40</v>
      </c>
      <c r="E25" s="17"/>
      <c r="F25" s="19">
        <v>81</v>
      </c>
      <c r="G25" s="19">
        <v>82</v>
      </c>
      <c r="H25" s="19">
        <v>74</v>
      </c>
      <c r="I25" s="19">
        <v>87</v>
      </c>
      <c r="J25" s="19">
        <v>84</v>
      </c>
      <c r="K25" s="19">
        <v>84</v>
      </c>
      <c r="L25" s="19">
        <v>83</v>
      </c>
      <c r="M25" s="25" cm="1">
        <f t="array" ref="M25">SUM(LARGE(E25:L25, {1,2,3,4,5}))</f>
        <v>420</v>
      </c>
      <c r="O25" s="15"/>
      <c r="P25" s="15"/>
      <c r="Q25" s="15"/>
      <c r="R25" s="15"/>
      <c r="S25" s="15"/>
      <c r="T25" s="15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15"/>
      <c r="AG25" s="15"/>
      <c r="AH25" s="43"/>
      <c r="AI25" s="15"/>
      <c r="AJ25" s="15"/>
      <c r="AK25" s="15"/>
    </row>
    <row r="26" spans="1:37" ht="13.5" x14ac:dyDescent="0.25">
      <c r="A26" s="18">
        <f t="shared" si="0"/>
        <v>16</v>
      </c>
      <c r="B26" s="19" t="s">
        <v>191</v>
      </c>
      <c r="C26" s="19" t="s">
        <v>206</v>
      </c>
      <c r="D26" s="19" t="s">
        <v>31</v>
      </c>
      <c r="E26" s="19">
        <v>80</v>
      </c>
      <c r="F26" s="19"/>
      <c r="G26" s="19">
        <v>84</v>
      </c>
      <c r="H26" s="19">
        <v>72</v>
      </c>
      <c r="I26" s="19"/>
      <c r="J26" s="19">
        <v>82</v>
      </c>
      <c r="K26" s="19">
        <v>83</v>
      </c>
      <c r="L26" s="19">
        <v>84</v>
      </c>
      <c r="M26" s="25" cm="1">
        <f t="array" ref="M26">SUM(LARGE(E26:L26, {1,2,3,4,5}))</f>
        <v>413</v>
      </c>
      <c r="O26" s="15"/>
      <c r="P26" s="15"/>
      <c r="Q26" s="15"/>
      <c r="R26" s="15"/>
      <c r="S26" s="15"/>
      <c r="T26" s="15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15"/>
      <c r="AF26" s="15"/>
      <c r="AG26" s="15"/>
      <c r="AH26" s="43"/>
      <c r="AI26" s="15"/>
      <c r="AJ26" s="15"/>
      <c r="AK26" s="15"/>
    </row>
    <row r="27" spans="1:37" ht="13.5" x14ac:dyDescent="0.25">
      <c r="A27" s="18">
        <f t="shared" si="0"/>
        <v>17</v>
      </c>
      <c r="B27" s="19" t="s">
        <v>168</v>
      </c>
      <c r="C27" s="19" t="s">
        <v>201</v>
      </c>
      <c r="D27" s="19" t="str">
        <f>"Selby CC"</f>
        <v>Selby CC</v>
      </c>
      <c r="E27" s="19">
        <v>81</v>
      </c>
      <c r="F27" s="19">
        <v>78</v>
      </c>
      <c r="G27" s="19">
        <v>85</v>
      </c>
      <c r="H27" s="19"/>
      <c r="I27" s="19"/>
      <c r="J27" s="19">
        <v>81</v>
      </c>
      <c r="K27" s="19">
        <v>82</v>
      </c>
      <c r="L27" s="19">
        <v>81</v>
      </c>
      <c r="M27" s="25" cm="1">
        <f t="array" ref="M27">SUM(LARGE(E27:L27, {1,2,3,4,5}))</f>
        <v>410</v>
      </c>
      <c r="O27" s="15"/>
      <c r="P27" s="15"/>
      <c r="Q27" s="15"/>
      <c r="R27" s="15"/>
      <c r="S27" s="15"/>
      <c r="T27" s="15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15"/>
      <c r="AF27" s="15"/>
      <c r="AG27" s="15"/>
      <c r="AH27" s="43"/>
      <c r="AI27" s="15"/>
      <c r="AJ27" s="15"/>
      <c r="AK27" s="15"/>
    </row>
    <row r="28" spans="1:37" ht="13.5" x14ac:dyDescent="0.25">
      <c r="A28" s="18">
        <f t="shared" si="0"/>
        <v>18</v>
      </c>
      <c r="B28" s="17" t="s">
        <v>462</v>
      </c>
      <c r="C28" s="17" t="s">
        <v>463</v>
      </c>
      <c r="D28" s="17" t="s">
        <v>31</v>
      </c>
      <c r="E28" s="17"/>
      <c r="F28" s="19"/>
      <c r="G28" s="19">
        <v>79</v>
      </c>
      <c r="H28" s="19">
        <v>75</v>
      </c>
      <c r="I28" s="19">
        <v>89</v>
      </c>
      <c r="J28" s="19"/>
      <c r="K28" s="19">
        <v>85</v>
      </c>
      <c r="L28" s="19">
        <v>82</v>
      </c>
      <c r="M28" s="25" cm="1">
        <f t="array" ref="M28">SUM(LARGE(E28:L28, {1,2,3,4,5}))</f>
        <v>410</v>
      </c>
      <c r="O28" s="15"/>
      <c r="P28" s="15"/>
      <c r="Q28" s="15"/>
      <c r="R28" s="15"/>
      <c r="S28" s="15"/>
      <c r="T28" s="15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15"/>
      <c r="AF28" s="15"/>
      <c r="AG28" s="15"/>
      <c r="AH28" s="43"/>
      <c r="AI28" s="15"/>
      <c r="AJ28" s="15"/>
      <c r="AK28" s="15"/>
    </row>
    <row r="29" spans="1:37" ht="13.5" x14ac:dyDescent="0.25">
      <c r="A29" s="18">
        <f t="shared" si="0"/>
        <v>19</v>
      </c>
      <c r="B29" s="19" t="s">
        <v>149</v>
      </c>
      <c r="C29" s="19" t="s">
        <v>212</v>
      </c>
      <c r="D29" s="19" t="str">
        <f>"Halifax Imperial Wheelers CC"</f>
        <v>Halifax Imperial Wheelers CC</v>
      </c>
      <c r="E29" s="19">
        <v>74</v>
      </c>
      <c r="F29" s="19">
        <v>79</v>
      </c>
      <c r="G29" s="19">
        <v>75</v>
      </c>
      <c r="H29" s="19">
        <v>76</v>
      </c>
      <c r="I29" s="19">
        <v>88</v>
      </c>
      <c r="J29" s="19">
        <v>74</v>
      </c>
      <c r="K29" s="19"/>
      <c r="L29" s="19">
        <v>74</v>
      </c>
      <c r="M29" s="25" cm="1">
        <f t="array" ref="M29">SUM(LARGE(E29:L29, {1,2,3,4,5}))</f>
        <v>392</v>
      </c>
      <c r="O29" s="15"/>
      <c r="P29" s="15"/>
      <c r="Q29" s="15"/>
      <c r="R29" s="15"/>
      <c r="S29" s="15"/>
      <c r="T29" s="15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15"/>
      <c r="AF29" s="15"/>
      <c r="AG29" s="15"/>
      <c r="AH29" s="43"/>
      <c r="AI29" s="15"/>
      <c r="AJ29" s="15"/>
      <c r="AK29" s="15"/>
    </row>
    <row r="30" spans="1:37" ht="13.5" x14ac:dyDescent="0.25">
      <c r="A30" s="18">
        <f t="shared" si="0"/>
        <v>20</v>
      </c>
      <c r="B30" s="19" t="s">
        <v>228</v>
      </c>
      <c r="C30" s="19" t="s">
        <v>79</v>
      </c>
      <c r="D30" s="19" t="str">
        <f>"Seacroft Wheelers"</f>
        <v>Seacroft Wheelers</v>
      </c>
      <c r="E30" s="19">
        <v>69</v>
      </c>
      <c r="F30" s="19">
        <v>75</v>
      </c>
      <c r="G30" s="19">
        <v>78</v>
      </c>
      <c r="H30" s="19"/>
      <c r="I30" s="19">
        <v>80</v>
      </c>
      <c r="J30" s="19">
        <v>78</v>
      </c>
      <c r="K30" s="19"/>
      <c r="L30" s="19">
        <v>80</v>
      </c>
      <c r="M30" s="25" cm="1">
        <f t="array" ref="M30">SUM(LARGE(E30:L30, {1,2,3,4,5}))</f>
        <v>391</v>
      </c>
      <c r="O30" s="15"/>
      <c r="P30" s="15"/>
      <c r="Q30" s="15"/>
      <c r="R30" s="15"/>
      <c r="S30" s="15"/>
      <c r="T30" s="15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15"/>
      <c r="AF30" s="15"/>
      <c r="AG30" s="15"/>
      <c r="AH30" s="43"/>
      <c r="AI30" s="15"/>
      <c r="AJ30" s="15"/>
      <c r="AK30" s="15"/>
    </row>
    <row r="31" spans="1:37" ht="13.5" x14ac:dyDescent="0.25">
      <c r="A31" s="18">
        <f t="shared" si="0"/>
        <v>21</v>
      </c>
      <c r="B31" s="19" t="s">
        <v>180</v>
      </c>
      <c r="C31" s="19" t="s">
        <v>233</v>
      </c>
      <c r="D31" s="19" t="s">
        <v>31</v>
      </c>
      <c r="E31" s="19">
        <v>66</v>
      </c>
      <c r="F31" s="19">
        <v>74</v>
      </c>
      <c r="G31" s="19">
        <v>77</v>
      </c>
      <c r="H31" s="19">
        <v>67</v>
      </c>
      <c r="I31" s="19">
        <v>83</v>
      </c>
      <c r="J31" s="19"/>
      <c r="K31" s="19">
        <v>78</v>
      </c>
      <c r="L31" s="19">
        <v>76</v>
      </c>
      <c r="M31" s="25" cm="1">
        <f t="array" ref="M31">SUM(LARGE(E31:L31, {1,2,3,4,5}))</f>
        <v>388</v>
      </c>
      <c r="O31" s="15"/>
      <c r="P31" s="15"/>
      <c r="Q31" s="15"/>
      <c r="R31" s="15"/>
      <c r="S31" s="15"/>
      <c r="T31" s="15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15"/>
      <c r="AF31" s="15"/>
      <c r="AG31" s="15"/>
      <c r="AH31" s="43"/>
      <c r="AI31" s="15"/>
      <c r="AJ31" s="15"/>
      <c r="AK31" s="15"/>
    </row>
    <row r="32" spans="1:37" ht="13.5" x14ac:dyDescent="0.25">
      <c r="A32" s="18">
        <f t="shared" si="0"/>
        <v>22</v>
      </c>
      <c r="B32" s="22" t="s">
        <v>136</v>
      </c>
      <c r="C32" s="22" t="s">
        <v>637</v>
      </c>
      <c r="D32" s="22" t="s">
        <v>638</v>
      </c>
      <c r="E32" s="22"/>
      <c r="F32" s="31"/>
      <c r="G32" s="31"/>
      <c r="H32" s="31">
        <v>70</v>
      </c>
      <c r="I32" s="31">
        <v>84</v>
      </c>
      <c r="J32" s="31">
        <v>75</v>
      </c>
      <c r="K32" s="31">
        <v>80</v>
      </c>
      <c r="L32" s="31">
        <v>77</v>
      </c>
      <c r="M32" s="20">
        <f>SUM(E32:L32)</f>
        <v>386</v>
      </c>
      <c r="O32" s="15"/>
      <c r="P32" s="15"/>
      <c r="Q32" s="15"/>
      <c r="R32" s="15"/>
      <c r="S32" s="15"/>
      <c r="T32" s="15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15"/>
      <c r="AF32" s="15"/>
      <c r="AG32" s="15"/>
      <c r="AH32" s="43"/>
      <c r="AI32" s="15"/>
      <c r="AJ32" s="15"/>
      <c r="AK32" s="15"/>
    </row>
    <row r="33" spans="1:37" ht="13.5" x14ac:dyDescent="0.25">
      <c r="A33" s="18">
        <f t="shared" si="0"/>
        <v>23</v>
      </c>
      <c r="B33" s="19" t="s">
        <v>217</v>
      </c>
      <c r="C33" s="19" t="s">
        <v>218</v>
      </c>
      <c r="D33" s="19" t="str">
        <f>"Paceline Cycles North"</f>
        <v>Paceline Cycles North</v>
      </c>
      <c r="E33" s="19">
        <v>76</v>
      </c>
      <c r="F33" s="19">
        <v>77</v>
      </c>
      <c r="G33" s="19"/>
      <c r="H33" s="19"/>
      <c r="I33" s="19"/>
      <c r="J33" s="19">
        <v>77</v>
      </c>
      <c r="K33" s="19">
        <v>77</v>
      </c>
      <c r="L33" s="19">
        <v>79</v>
      </c>
      <c r="M33" s="20">
        <f>SUM(E33:L33)</f>
        <v>386</v>
      </c>
      <c r="O33" s="15"/>
      <c r="P33" s="15"/>
      <c r="Q33" s="15"/>
      <c r="R33" s="15"/>
      <c r="S33" s="15"/>
      <c r="T33" s="15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15"/>
      <c r="AF33" s="15"/>
      <c r="AG33" s="15"/>
      <c r="AH33" s="43"/>
      <c r="AI33" s="15"/>
      <c r="AJ33" s="15"/>
      <c r="AK33" s="15"/>
    </row>
    <row r="34" spans="1:37" ht="13.5" x14ac:dyDescent="0.25">
      <c r="A34" s="18">
        <f t="shared" si="0"/>
        <v>24</v>
      </c>
      <c r="B34" s="19" t="s">
        <v>198</v>
      </c>
      <c r="C34" s="19" t="s">
        <v>199</v>
      </c>
      <c r="D34" s="19" t="s">
        <v>165</v>
      </c>
      <c r="E34" s="19">
        <v>83</v>
      </c>
      <c r="F34" s="19">
        <v>71</v>
      </c>
      <c r="G34" s="19">
        <v>72</v>
      </c>
      <c r="H34" s="19">
        <v>69</v>
      </c>
      <c r="I34" s="19">
        <v>85</v>
      </c>
      <c r="J34" s="19"/>
      <c r="K34" s="19"/>
      <c r="L34" s="19"/>
      <c r="M34" s="20">
        <f>SUM(E34:L34)</f>
        <v>380</v>
      </c>
      <c r="O34" s="15"/>
      <c r="P34" s="15"/>
      <c r="Q34" s="15"/>
      <c r="R34" s="15"/>
      <c r="S34" s="15"/>
      <c r="T34" s="15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15"/>
      <c r="AF34" s="15"/>
      <c r="AG34" s="15"/>
      <c r="AH34" s="43"/>
      <c r="AI34" s="15"/>
      <c r="AJ34" s="15"/>
      <c r="AK34" s="15"/>
    </row>
    <row r="35" spans="1:37" ht="13.5" x14ac:dyDescent="0.25">
      <c r="A35" s="18">
        <f t="shared" si="0"/>
        <v>25</v>
      </c>
      <c r="B35" s="19" t="s">
        <v>134</v>
      </c>
      <c r="C35" s="19" t="s">
        <v>224</v>
      </c>
      <c r="D35" s="19" t="s">
        <v>31</v>
      </c>
      <c r="E35" s="19">
        <v>72</v>
      </c>
      <c r="F35" s="19">
        <v>68</v>
      </c>
      <c r="G35" s="19">
        <v>69</v>
      </c>
      <c r="H35" s="19">
        <v>66</v>
      </c>
      <c r="I35" s="19">
        <v>86</v>
      </c>
      <c r="J35" s="19">
        <v>73</v>
      </c>
      <c r="K35" s="19">
        <v>75</v>
      </c>
      <c r="L35" s="19">
        <v>73</v>
      </c>
      <c r="M35" s="25" cm="1">
        <f t="array" ref="M35">SUM(LARGE(E35:L35, {1,2,3,4,5}))</f>
        <v>379</v>
      </c>
      <c r="O35" s="15"/>
      <c r="P35" s="15"/>
      <c r="Q35" s="15"/>
      <c r="R35" s="15"/>
      <c r="S35" s="15"/>
      <c r="T35" s="15"/>
      <c r="U35" s="43"/>
      <c r="V35" s="43"/>
      <c r="W35" s="43"/>
      <c r="X35" s="43"/>
      <c r="Y35" s="43"/>
      <c r="Z35" s="43"/>
      <c r="AA35" s="43"/>
      <c r="AB35" s="43"/>
      <c r="AC35" s="43"/>
      <c r="AD35" s="15"/>
      <c r="AE35" s="15"/>
      <c r="AF35" s="15"/>
      <c r="AG35" s="15"/>
      <c r="AH35" s="43"/>
      <c r="AI35" s="15"/>
      <c r="AJ35" s="15"/>
      <c r="AK35" s="15"/>
    </row>
    <row r="36" spans="1:37" ht="13.5" x14ac:dyDescent="0.25">
      <c r="A36" s="18">
        <f t="shared" si="0"/>
        <v>26</v>
      </c>
      <c r="B36" s="19" t="s">
        <v>41</v>
      </c>
      <c r="C36" s="19" t="s">
        <v>21</v>
      </c>
      <c r="D36" s="19" t="str">
        <f>"Bronte Tykes Cycling Club"</f>
        <v>Bronte Tykes Cycling Club</v>
      </c>
      <c r="E36" s="19">
        <v>73</v>
      </c>
      <c r="F36" s="19">
        <v>72</v>
      </c>
      <c r="G36" s="19"/>
      <c r="H36" s="19"/>
      <c r="I36" s="19"/>
      <c r="J36" s="19">
        <v>76</v>
      </c>
      <c r="K36" s="19">
        <v>79</v>
      </c>
      <c r="L36" s="19">
        <v>75</v>
      </c>
      <c r="M36" s="20">
        <f>SUM(E36:L36)</f>
        <v>375</v>
      </c>
      <c r="O36" s="15"/>
      <c r="P36" s="15"/>
      <c r="Q36" s="15"/>
      <c r="R36" s="15"/>
      <c r="S36" s="15"/>
      <c r="T36" s="15"/>
      <c r="U36" s="43"/>
      <c r="V36" s="43"/>
      <c r="W36" s="43"/>
      <c r="X36" s="43"/>
      <c r="Y36" s="43"/>
      <c r="Z36" s="43"/>
      <c r="AA36" s="43"/>
      <c r="AB36" s="43"/>
      <c r="AC36" s="43"/>
      <c r="AD36" s="15"/>
      <c r="AE36" s="15"/>
      <c r="AF36" s="15"/>
      <c r="AG36" s="15"/>
      <c r="AH36" s="43"/>
      <c r="AI36" s="15"/>
      <c r="AJ36" s="15"/>
      <c r="AK36" s="15"/>
    </row>
    <row r="37" spans="1:37" ht="13.5" x14ac:dyDescent="0.25">
      <c r="A37" s="18">
        <f t="shared" si="0"/>
        <v>27</v>
      </c>
      <c r="B37" s="19" t="s">
        <v>143</v>
      </c>
      <c r="C37" s="19" t="s">
        <v>417</v>
      </c>
      <c r="D37" s="19" t="s">
        <v>418</v>
      </c>
      <c r="E37" s="17"/>
      <c r="F37" s="19">
        <v>94</v>
      </c>
      <c r="G37" s="19">
        <v>91</v>
      </c>
      <c r="H37" s="19">
        <v>94</v>
      </c>
      <c r="I37" s="19"/>
      <c r="J37" s="19"/>
      <c r="K37" s="19"/>
      <c r="L37" s="19">
        <v>89</v>
      </c>
      <c r="M37" s="20">
        <f>SUM(E37:L37)</f>
        <v>368</v>
      </c>
      <c r="O37" s="15"/>
      <c r="P37" s="15"/>
      <c r="Q37" s="15"/>
      <c r="R37" s="15"/>
      <c r="S37" s="15"/>
      <c r="T37" s="15"/>
      <c r="U37" s="43"/>
      <c r="V37" s="43"/>
      <c r="W37" s="43"/>
      <c r="X37" s="43"/>
      <c r="Y37" s="43"/>
      <c r="Z37" s="43"/>
      <c r="AA37" s="43"/>
      <c r="AB37" s="43"/>
      <c r="AC37" s="43"/>
      <c r="AD37" s="15"/>
      <c r="AE37" s="15"/>
      <c r="AF37" s="15"/>
      <c r="AG37" s="15"/>
      <c r="AH37" s="43"/>
      <c r="AI37" s="15"/>
      <c r="AJ37" s="15"/>
      <c r="AK37" s="15"/>
    </row>
    <row r="38" spans="1:37" ht="13.5" x14ac:dyDescent="0.25">
      <c r="A38" s="18">
        <f t="shared" si="0"/>
        <v>28</v>
      </c>
      <c r="B38" s="19" t="s">
        <v>149</v>
      </c>
      <c r="C38" s="19" t="s">
        <v>227</v>
      </c>
      <c r="D38" s="19" t="s">
        <v>31</v>
      </c>
      <c r="E38" s="19">
        <v>70</v>
      </c>
      <c r="F38" s="19">
        <v>69</v>
      </c>
      <c r="G38" s="19">
        <v>71</v>
      </c>
      <c r="H38" s="19">
        <v>64</v>
      </c>
      <c r="I38" s="19">
        <v>82</v>
      </c>
      <c r="J38" s="19"/>
      <c r="K38" s="19"/>
      <c r="L38" s="19">
        <v>72</v>
      </c>
      <c r="M38" s="25" cm="1">
        <f t="array" ref="M38">SUM(LARGE(E38:L38, {1,2,3,4,5}))</f>
        <v>364</v>
      </c>
      <c r="O38" s="15"/>
      <c r="P38" s="15"/>
      <c r="Q38" s="15"/>
      <c r="R38" s="15"/>
      <c r="S38" s="15"/>
      <c r="T38" s="15"/>
      <c r="U38" s="43"/>
      <c r="V38" s="43"/>
      <c r="W38" s="43"/>
      <c r="X38" s="43"/>
      <c r="Y38" s="43"/>
      <c r="Z38" s="43"/>
      <c r="AA38" s="43"/>
      <c r="AB38" s="43"/>
      <c r="AC38" s="15"/>
      <c r="AD38" s="15"/>
      <c r="AE38" s="15"/>
      <c r="AF38" s="15"/>
      <c r="AG38" s="15"/>
      <c r="AH38" s="43"/>
      <c r="AI38" s="15"/>
      <c r="AJ38" s="15"/>
      <c r="AK38" s="15"/>
    </row>
    <row r="39" spans="1:37" ht="13" x14ac:dyDescent="0.25">
      <c r="A39" s="18">
        <f t="shared" si="0"/>
        <v>29</v>
      </c>
      <c r="B39" s="19" t="s">
        <v>8</v>
      </c>
      <c r="C39" s="19" t="s">
        <v>296</v>
      </c>
      <c r="D39" s="19" t="s">
        <v>186</v>
      </c>
      <c r="E39" s="17"/>
      <c r="F39" s="19">
        <v>89</v>
      </c>
      <c r="G39" s="19"/>
      <c r="H39" s="19">
        <v>78</v>
      </c>
      <c r="I39" s="19"/>
      <c r="J39" s="19">
        <v>85</v>
      </c>
      <c r="K39" s="19"/>
      <c r="L39" s="19">
        <v>85</v>
      </c>
      <c r="M39" s="20">
        <f t="shared" ref="M39:M70" si="1">SUM(E39:L39)</f>
        <v>337</v>
      </c>
    </row>
    <row r="40" spans="1:37" ht="13" x14ac:dyDescent="0.25">
      <c r="A40" s="18">
        <f t="shared" si="0"/>
        <v>30</v>
      </c>
      <c r="B40" s="19" t="s">
        <v>166</v>
      </c>
      <c r="C40" s="19" t="s">
        <v>207</v>
      </c>
      <c r="D40" s="19" t="s">
        <v>31</v>
      </c>
      <c r="E40" s="19">
        <v>79</v>
      </c>
      <c r="F40" s="19">
        <v>83</v>
      </c>
      <c r="G40" s="19">
        <v>81</v>
      </c>
      <c r="H40" s="19"/>
      <c r="I40" s="19"/>
      <c r="J40" s="19"/>
      <c r="K40" s="19">
        <v>87</v>
      </c>
      <c r="L40" s="19"/>
      <c r="M40" s="20">
        <f t="shared" si="1"/>
        <v>330</v>
      </c>
    </row>
    <row r="41" spans="1:37" ht="13" x14ac:dyDescent="0.25">
      <c r="A41" s="18">
        <f t="shared" si="0"/>
        <v>31</v>
      </c>
      <c r="B41" s="19" t="s">
        <v>132</v>
      </c>
      <c r="C41" s="19" t="s">
        <v>215</v>
      </c>
      <c r="D41" s="19" t="s">
        <v>31</v>
      </c>
      <c r="E41" s="19">
        <v>77</v>
      </c>
      <c r="F41" s="19">
        <v>76</v>
      </c>
      <c r="G41" s="19">
        <v>80</v>
      </c>
      <c r="H41" s="19">
        <v>71</v>
      </c>
      <c r="I41" s="19"/>
      <c r="J41" s="19"/>
      <c r="K41" s="19"/>
      <c r="L41" s="19"/>
      <c r="M41" s="20">
        <f t="shared" si="1"/>
        <v>304</v>
      </c>
    </row>
    <row r="42" spans="1:37" ht="13" x14ac:dyDescent="0.25">
      <c r="A42" s="18">
        <f t="shared" si="0"/>
        <v>32</v>
      </c>
      <c r="B42" s="19" t="s">
        <v>261</v>
      </c>
      <c r="C42" s="19" t="s">
        <v>421</v>
      </c>
      <c r="D42" s="19" t="s">
        <v>74</v>
      </c>
      <c r="E42" s="17"/>
      <c r="F42" s="19">
        <v>73</v>
      </c>
      <c r="G42" s="19"/>
      <c r="H42" s="19">
        <v>73</v>
      </c>
      <c r="I42" s="19"/>
      <c r="J42" s="19">
        <v>79</v>
      </c>
      <c r="K42" s="19"/>
      <c r="L42" s="19">
        <v>78</v>
      </c>
      <c r="M42" s="20">
        <f t="shared" si="1"/>
        <v>303</v>
      </c>
    </row>
    <row r="43" spans="1:37" ht="13.5" x14ac:dyDescent="0.25">
      <c r="A43" s="18">
        <f t="shared" si="0"/>
        <v>33</v>
      </c>
      <c r="B43" s="32" t="s">
        <v>18</v>
      </c>
      <c r="C43" s="32" t="s">
        <v>641</v>
      </c>
      <c r="D43" s="32" t="s">
        <v>642</v>
      </c>
      <c r="E43" s="22"/>
      <c r="F43" s="31"/>
      <c r="G43" s="31"/>
      <c r="H43" s="31">
        <v>100</v>
      </c>
      <c r="I43" s="31"/>
      <c r="J43" s="31">
        <v>100</v>
      </c>
      <c r="K43" s="31"/>
      <c r="L43" s="31">
        <v>100</v>
      </c>
      <c r="M43" s="20">
        <f t="shared" si="1"/>
        <v>300</v>
      </c>
    </row>
    <row r="44" spans="1:37" ht="13" x14ac:dyDescent="0.25">
      <c r="A44" s="18">
        <f t="shared" si="0"/>
        <v>34</v>
      </c>
      <c r="B44" s="17" t="s">
        <v>468</v>
      </c>
      <c r="C44" s="17" t="s">
        <v>469</v>
      </c>
      <c r="D44" s="17" t="s">
        <v>31</v>
      </c>
      <c r="E44" s="17"/>
      <c r="F44" s="19"/>
      <c r="G44" s="19">
        <v>68</v>
      </c>
      <c r="H44" s="19"/>
      <c r="I44" s="19">
        <v>79</v>
      </c>
      <c r="J44" s="19">
        <v>71</v>
      </c>
      <c r="K44" s="19">
        <v>73</v>
      </c>
      <c r="L44" s="19"/>
      <c r="M44" s="20">
        <f t="shared" si="1"/>
        <v>291</v>
      </c>
    </row>
    <row r="45" spans="1:37" ht="13" x14ac:dyDescent="0.25">
      <c r="A45" s="18">
        <f t="shared" si="0"/>
        <v>35</v>
      </c>
      <c r="B45" s="19" t="s">
        <v>173</v>
      </c>
      <c r="C45" s="19" t="s">
        <v>174</v>
      </c>
      <c r="D45" s="19" t="str">
        <f>"Clifton CC"</f>
        <v>Clifton CC</v>
      </c>
      <c r="E45" s="19">
        <v>91</v>
      </c>
      <c r="F45" s="19">
        <v>86</v>
      </c>
      <c r="G45" s="19"/>
      <c r="H45" s="19">
        <v>88</v>
      </c>
      <c r="I45" s="19"/>
      <c r="J45" s="19"/>
      <c r="K45" s="19"/>
      <c r="L45" s="19"/>
      <c r="M45" s="20">
        <f t="shared" si="1"/>
        <v>265</v>
      </c>
    </row>
    <row r="46" spans="1:37" ht="13" x14ac:dyDescent="0.25">
      <c r="A46" s="18">
        <f t="shared" si="0"/>
        <v>36</v>
      </c>
      <c r="B46" s="19" t="s">
        <v>149</v>
      </c>
      <c r="C46" s="19" t="s">
        <v>419</v>
      </c>
      <c r="D46" s="19" t="s">
        <v>148</v>
      </c>
      <c r="E46" s="17"/>
      <c r="F46" s="19">
        <v>87</v>
      </c>
      <c r="G46" s="19">
        <v>88</v>
      </c>
      <c r="H46" s="19">
        <v>87</v>
      </c>
      <c r="I46" s="19"/>
      <c r="J46" s="19"/>
      <c r="K46" s="19"/>
      <c r="L46" s="19"/>
      <c r="M46" s="20">
        <f t="shared" si="1"/>
        <v>262</v>
      </c>
    </row>
    <row r="47" spans="1:37" ht="13" x14ac:dyDescent="0.25">
      <c r="A47" s="18">
        <f t="shared" si="0"/>
        <v>37</v>
      </c>
      <c r="B47" s="19" t="s">
        <v>8</v>
      </c>
      <c r="C47" s="19" t="s">
        <v>184</v>
      </c>
      <c r="D47" s="19" t="s">
        <v>31</v>
      </c>
      <c r="E47" s="19">
        <v>89</v>
      </c>
      <c r="F47" s="19">
        <v>88</v>
      </c>
      <c r="G47" s="19"/>
      <c r="H47" s="19">
        <v>84</v>
      </c>
      <c r="I47" s="19"/>
      <c r="J47" s="19"/>
      <c r="K47" s="19"/>
      <c r="L47" s="19"/>
      <c r="M47" s="20">
        <f t="shared" si="1"/>
        <v>261</v>
      </c>
    </row>
    <row r="48" spans="1:37" ht="13" x14ac:dyDescent="0.25">
      <c r="A48" s="18">
        <f t="shared" si="0"/>
        <v>38</v>
      </c>
      <c r="B48" s="19" t="s">
        <v>210</v>
      </c>
      <c r="C48" s="19" t="s">
        <v>211</v>
      </c>
      <c r="D48" s="19" t="str">
        <f>"Shibden Cycling Club"</f>
        <v>Shibden Cycling Club</v>
      </c>
      <c r="E48" s="19">
        <v>78</v>
      </c>
      <c r="F48" s="19">
        <v>80</v>
      </c>
      <c r="G48" s="19"/>
      <c r="H48" s="19"/>
      <c r="I48" s="19"/>
      <c r="J48" s="19"/>
      <c r="K48" s="19">
        <v>81</v>
      </c>
      <c r="L48" s="19"/>
      <c r="M48" s="20">
        <f t="shared" si="1"/>
        <v>239</v>
      </c>
    </row>
    <row r="49" spans="1:13" ht="13" x14ac:dyDescent="0.25">
      <c r="A49" s="18">
        <f t="shared" si="0"/>
        <v>39</v>
      </c>
      <c r="B49" s="19" t="s">
        <v>237</v>
      </c>
      <c r="C49" s="19" t="s">
        <v>422</v>
      </c>
      <c r="D49" s="19" t="s">
        <v>15</v>
      </c>
      <c r="E49" s="17"/>
      <c r="F49" s="19">
        <v>70</v>
      </c>
      <c r="G49" s="19">
        <v>83</v>
      </c>
      <c r="H49" s="19">
        <v>79</v>
      </c>
      <c r="I49" s="19"/>
      <c r="J49" s="19"/>
      <c r="K49" s="19"/>
      <c r="L49" s="19"/>
      <c r="M49" s="20">
        <f t="shared" si="1"/>
        <v>232</v>
      </c>
    </row>
    <row r="50" spans="1:13" ht="13" x14ac:dyDescent="0.25">
      <c r="A50" s="18">
        <f t="shared" si="0"/>
        <v>40</v>
      </c>
      <c r="B50" s="19" t="s">
        <v>129</v>
      </c>
      <c r="C50" s="19" t="s">
        <v>79</v>
      </c>
      <c r="D50" s="19" t="s">
        <v>31</v>
      </c>
      <c r="E50" s="19">
        <v>75</v>
      </c>
      <c r="F50" s="19"/>
      <c r="G50" s="19"/>
      <c r="H50" s="19"/>
      <c r="I50" s="19"/>
      <c r="J50" s="19">
        <v>80</v>
      </c>
      <c r="K50" s="19">
        <v>76</v>
      </c>
      <c r="L50" s="19"/>
      <c r="M50" s="20">
        <f t="shared" si="1"/>
        <v>231</v>
      </c>
    </row>
    <row r="51" spans="1:13" ht="13" x14ac:dyDescent="0.25">
      <c r="A51" s="18">
        <f t="shared" si="0"/>
        <v>41</v>
      </c>
      <c r="B51" s="19" t="s">
        <v>225</v>
      </c>
      <c r="C51" s="19" t="s">
        <v>226</v>
      </c>
      <c r="D51" s="19" t="s">
        <v>31</v>
      </c>
      <c r="E51" s="19">
        <v>71</v>
      </c>
      <c r="F51" s="19"/>
      <c r="G51" s="19"/>
      <c r="H51" s="19">
        <v>65</v>
      </c>
      <c r="I51" s="19">
        <v>81</v>
      </c>
      <c r="J51" s="19"/>
      <c r="K51" s="19"/>
      <c r="L51" s="19"/>
      <c r="M51" s="20">
        <f t="shared" si="1"/>
        <v>217</v>
      </c>
    </row>
    <row r="52" spans="1:13" ht="13" x14ac:dyDescent="0.25">
      <c r="A52" s="18">
        <f t="shared" si="0"/>
        <v>42</v>
      </c>
      <c r="B52" s="19" t="s">
        <v>182</v>
      </c>
      <c r="C52" s="19" t="s">
        <v>62</v>
      </c>
      <c r="D52" s="19" t="str">
        <f>"Airedale Olympic CC"</f>
        <v>Airedale Olympic CC</v>
      </c>
      <c r="E52" s="19">
        <v>67</v>
      </c>
      <c r="F52" s="19">
        <v>67</v>
      </c>
      <c r="G52" s="19"/>
      <c r="H52" s="19"/>
      <c r="I52" s="19"/>
      <c r="J52" s="19"/>
      <c r="K52" s="19">
        <v>74</v>
      </c>
      <c r="L52" s="19"/>
      <c r="M52" s="20">
        <f t="shared" si="1"/>
        <v>208</v>
      </c>
    </row>
    <row r="53" spans="1:13" ht="13" x14ac:dyDescent="0.25">
      <c r="A53" s="18">
        <f t="shared" si="0"/>
        <v>43</v>
      </c>
      <c r="B53" s="19" t="s">
        <v>412</v>
      </c>
      <c r="C53" s="19" t="s">
        <v>413</v>
      </c>
      <c r="D53" s="17" t="s">
        <v>414</v>
      </c>
      <c r="E53" s="17"/>
      <c r="F53" s="19">
        <v>100</v>
      </c>
      <c r="G53" s="19">
        <v>97</v>
      </c>
      <c r="H53" s="19"/>
      <c r="I53" s="19"/>
      <c r="J53" s="19"/>
      <c r="K53" s="19"/>
      <c r="L53" s="19"/>
      <c r="M53" s="20">
        <f t="shared" si="1"/>
        <v>197</v>
      </c>
    </row>
    <row r="54" spans="1:13" ht="13" x14ac:dyDescent="0.25">
      <c r="A54" s="18">
        <f t="shared" si="0"/>
        <v>44</v>
      </c>
      <c r="B54" s="19" t="s">
        <v>28</v>
      </c>
      <c r="C54" s="19" t="s">
        <v>415</v>
      </c>
      <c r="D54" s="17" t="s">
        <v>416</v>
      </c>
      <c r="E54" s="17"/>
      <c r="F54" s="19">
        <v>96</v>
      </c>
      <c r="G54" s="19"/>
      <c r="H54" s="19">
        <v>91</v>
      </c>
      <c r="I54" s="19"/>
      <c r="J54" s="19"/>
      <c r="K54" s="19"/>
      <c r="L54" s="19"/>
      <c r="M54" s="20">
        <f t="shared" si="1"/>
        <v>187</v>
      </c>
    </row>
    <row r="55" spans="1:13" ht="13.5" x14ac:dyDescent="0.25">
      <c r="A55" s="18">
        <v>45</v>
      </c>
      <c r="B55" s="32" t="s">
        <v>178</v>
      </c>
      <c r="C55" s="32" t="s">
        <v>635</v>
      </c>
      <c r="D55" s="32" t="s">
        <v>31</v>
      </c>
      <c r="E55" s="22"/>
      <c r="F55" s="31"/>
      <c r="G55" s="31"/>
      <c r="H55" s="31">
        <v>83</v>
      </c>
      <c r="I55" s="31">
        <v>90</v>
      </c>
      <c r="J55" s="31"/>
      <c r="K55" s="31"/>
      <c r="L55" s="31"/>
      <c r="M55" s="20">
        <f t="shared" si="1"/>
        <v>173</v>
      </c>
    </row>
    <row r="56" spans="1:13" ht="13" x14ac:dyDescent="0.25">
      <c r="A56" s="18">
        <v>46</v>
      </c>
      <c r="B56" s="19" t="s">
        <v>420</v>
      </c>
      <c r="C56" s="19" t="s">
        <v>92</v>
      </c>
      <c r="D56" s="19" t="s">
        <v>4</v>
      </c>
      <c r="E56" s="17"/>
      <c r="F56" s="19">
        <v>84</v>
      </c>
      <c r="G56" s="19"/>
      <c r="H56" s="19">
        <v>81</v>
      </c>
      <c r="I56" s="19"/>
      <c r="J56" s="19"/>
      <c r="K56" s="19"/>
      <c r="L56" s="19"/>
      <c r="M56" s="20">
        <f t="shared" si="1"/>
        <v>165</v>
      </c>
    </row>
    <row r="57" spans="1:13" ht="13" x14ac:dyDescent="0.25">
      <c r="A57" s="18">
        <v>47</v>
      </c>
      <c r="B57" s="19" t="s">
        <v>129</v>
      </c>
      <c r="C57" s="19" t="s">
        <v>7</v>
      </c>
      <c r="D57" s="19" t="s">
        <v>31</v>
      </c>
      <c r="E57" s="19">
        <v>100</v>
      </c>
      <c r="F57" s="19"/>
      <c r="G57" s="19"/>
      <c r="H57" s="19"/>
      <c r="I57" s="19"/>
      <c r="J57" s="19"/>
      <c r="K57" s="19"/>
      <c r="L57" s="19"/>
      <c r="M57" s="20">
        <f t="shared" si="1"/>
        <v>100</v>
      </c>
    </row>
    <row r="58" spans="1:13" ht="13.5" x14ac:dyDescent="0.25">
      <c r="A58" s="18">
        <v>48</v>
      </c>
      <c r="B58" s="32" t="s">
        <v>310</v>
      </c>
      <c r="C58" s="32" t="s">
        <v>633</v>
      </c>
      <c r="D58" s="32" t="s">
        <v>634</v>
      </c>
      <c r="E58" s="22"/>
      <c r="F58" s="31"/>
      <c r="G58" s="31"/>
      <c r="H58" s="31">
        <v>93</v>
      </c>
      <c r="I58" s="31"/>
      <c r="J58" s="31"/>
      <c r="K58" s="31"/>
      <c r="L58" s="31"/>
      <c r="M58" s="20">
        <f t="shared" si="1"/>
        <v>93</v>
      </c>
    </row>
    <row r="59" spans="1:13" ht="13" x14ac:dyDescent="0.25">
      <c r="A59" s="18">
        <v>49</v>
      </c>
      <c r="B59" s="19" t="s">
        <v>168</v>
      </c>
      <c r="C59" s="19" t="s">
        <v>169</v>
      </c>
      <c r="D59" s="19" t="s">
        <v>31</v>
      </c>
      <c r="E59" s="19">
        <v>92</v>
      </c>
      <c r="F59" s="19"/>
      <c r="G59" s="19"/>
      <c r="H59" s="19"/>
      <c r="I59" s="19"/>
      <c r="J59" s="19"/>
      <c r="K59" s="19"/>
      <c r="L59" s="19"/>
      <c r="M59" s="20">
        <f t="shared" si="1"/>
        <v>92</v>
      </c>
    </row>
    <row r="60" spans="1:13" ht="13" x14ac:dyDescent="0.25">
      <c r="A60" s="18">
        <v>50</v>
      </c>
      <c r="B60" s="19" t="s">
        <v>129</v>
      </c>
      <c r="C60" s="19" t="s">
        <v>185</v>
      </c>
      <c r="D60" s="19" t="s">
        <v>186</v>
      </c>
      <c r="E60" s="19">
        <v>88</v>
      </c>
      <c r="F60" s="19"/>
      <c r="G60" s="19"/>
      <c r="H60" s="19"/>
      <c r="I60" s="19"/>
      <c r="J60" s="19"/>
      <c r="K60" s="19"/>
      <c r="L60" s="19"/>
      <c r="M60" s="20">
        <f t="shared" si="1"/>
        <v>88</v>
      </c>
    </row>
    <row r="61" spans="1:13" ht="13" x14ac:dyDescent="0.25">
      <c r="A61" s="18">
        <v>51</v>
      </c>
      <c r="B61" s="17" t="s">
        <v>685</v>
      </c>
      <c r="C61" s="17" t="s">
        <v>686</v>
      </c>
      <c r="D61" s="17" t="s">
        <v>687</v>
      </c>
      <c r="E61" s="17"/>
      <c r="F61" s="19"/>
      <c r="G61" s="19"/>
      <c r="H61" s="19"/>
      <c r="I61" s="19"/>
      <c r="J61" s="19">
        <v>88</v>
      </c>
      <c r="K61" s="19"/>
      <c r="L61" s="19"/>
      <c r="M61" s="20">
        <f t="shared" si="1"/>
        <v>88</v>
      </c>
    </row>
    <row r="62" spans="1:13" ht="13" x14ac:dyDescent="0.25">
      <c r="A62" s="18">
        <v>52</v>
      </c>
      <c r="B62" s="17" t="s">
        <v>196</v>
      </c>
      <c r="C62" s="17" t="s">
        <v>688</v>
      </c>
      <c r="D62" s="17" t="s">
        <v>165</v>
      </c>
      <c r="E62" s="17"/>
      <c r="F62" s="19"/>
      <c r="G62" s="19"/>
      <c r="H62" s="19"/>
      <c r="I62" s="19"/>
      <c r="J62" s="19">
        <v>83</v>
      </c>
      <c r="K62" s="19"/>
      <c r="L62" s="19"/>
      <c r="M62" s="20">
        <f t="shared" si="1"/>
        <v>83</v>
      </c>
    </row>
    <row r="63" spans="1:13" ht="13.5" x14ac:dyDescent="0.25">
      <c r="A63" s="18">
        <v>53</v>
      </c>
      <c r="B63" s="32" t="s">
        <v>136</v>
      </c>
      <c r="C63" s="32" t="s">
        <v>636</v>
      </c>
      <c r="D63" s="32" t="s">
        <v>31</v>
      </c>
      <c r="E63" s="22"/>
      <c r="F63" s="31"/>
      <c r="G63" s="31"/>
      <c r="H63" s="31">
        <v>77</v>
      </c>
      <c r="I63" s="31"/>
      <c r="J63" s="31"/>
      <c r="K63" s="31"/>
      <c r="L63" s="31"/>
      <c r="M63" s="20">
        <f t="shared" si="1"/>
        <v>77</v>
      </c>
    </row>
    <row r="64" spans="1:13" ht="13" x14ac:dyDescent="0.25">
      <c r="A64" s="18">
        <v>54</v>
      </c>
      <c r="B64" s="17" t="s">
        <v>486</v>
      </c>
      <c r="C64" s="17" t="s">
        <v>487</v>
      </c>
      <c r="D64" s="17" t="s">
        <v>488</v>
      </c>
      <c r="E64" s="17"/>
      <c r="F64" s="19"/>
      <c r="G64" s="19">
        <v>76</v>
      </c>
      <c r="H64" s="19"/>
      <c r="I64" s="19"/>
      <c r="J64" s="19"/>
      <c r="K64" s="19"/>
      <c r="L64" s="19"/>
      <c r="M64" s="20">
        <f t="shared" si="1"/>
        <v>76</v>
      </c>
    </row>
    <row r="65" spans="1:13" ht="13" x14ac:dyDescent="0.25">
      <c r="A65" s="18">
        <v>55</v>
      </c>
      <c r="B65" s="17" t="s">
        <v>386</v>
      </c>
      <c r="C65" s="17" t="s">
        <v>464</v>
      </c>
      <c r="D65" s="17" t="s">
        <v>120</v>
      </c>
      <c r="E65" s="17"/>
      <c r="F65" s="19"/>
      <c r="G65" s="19">
        <v>74</v>
      </c>
      <c r="H65" s="19"/>
      <c r="I65" s="19"/>
      <c r="J65" s="19"/>
      <c r="K65" s="19"/>
      <c r="L65" s="19"/>
      <c r="M65" s="20">
        <f t="shared" si="1"/>
        <v>74</v>
      </c>
    </row>
    <row r="66" spans="1:13" ht="13" x14ac:dyDescent="0.25">
      <c r="A66" s="18">
        <v>56</v>
      </c>
      <c r="B66" s="17" t="s">
        <v>95</v>
      </c>
      <c r="C66" s="17" t="s">
        <v>465</v>
      </c>
      <c r="D66" s="17" t="s">
        <v>466</v>
      </c>
      <c r="E66" s="17"/>
      <c r="F66" s="19"/>
      <c r="G66" s="19">
        <v>73</v>
      </c>
      <c r="H66" s="19"/>
      <c r="I66" s="19"/>
      <c r="J66" s="19"/>
      <c r="K66" s="19"/>
      <c r="L66" s="19"/>
      <c r="M66" s="20">
        <f t="shared" si="1"/>
        <v>73</v>
      </c>
    </row>
    <row r="67" spans="1:13" ht="13" x14ac:dyDescent="0.25">
      <c r="A67" s="18">
        <v>57</v>
      </c>
      <c r="B67" s="17" t="s">
        <v>255</v>
      </c>
      <c r="C67" s="17" t="s">
        <v>467</v>
      </c>
      <c r="D67" s="17" t="s">
        <v>77</v>
      </c>
      <c r="E67" s="17"/>
      <c r="F67" s="19"/>
      <c r="G67" s="19">
        <v>70</v>
      </c>
      <c r="H67" s="19"/>
      <c r="I67" s="19"/>
      <c r="J67" s="19"/>
      <c r="K67" s="19"/>
      <c r="L67" s="19"/>
      <c r="M67" s="20">
        <f t="shared" si="1"/>
        <v>70</v>
      </c>
    </row>
    <row r="68" spans="1:13" ht="13" x14ac:dyDescent="0.25">
      <c r="A68" s="18">
        <v>58</v>
      </c>
      <c r="B68" s="19" t="s">
        <v>229</v>
      </c>
      <c r="C68" s="19" t="s">
        <v>230</v>
      </c>
      <c r="D68" s="19" t="str">
        <f>"Seacroft Wheelers"</f>
        <v>Seacroft Wheelers</v>
      </c>
      <c r="E68" s="19">
        <v>68</v>
      </c>
      <c r="F68" s="19"/>
      <c r="G68" s="19"/>
      <c r="H68" s="19"/>
      <c r="I68" s="19"/>
      <c r="J68" s="19"/>
      <c r="K68" s="19"/>
      <c r="L68" s="19"/>
      <c r="M68" s="20">
        <f t="shared" si="1"/>
        <v>68</v>
      </c>
    </row>
    <row r="69" spans="1:13" ht="13.5" x14ac:dyDescent="0.25">
      <c r="A69" s="18">
        <v>59</v>
      </c>
      <c r="B69" s="32" t="s">
        <v>639</v>
      </c>
      <c r="C69" s="32" t="s">
        <v>640</v>
      </c>
      <c r="D69" s="32" t="s">
        <v>74</v>
      </c>
      <c r="E69" s="22"/>
      <c r="F69" s="31"/>
      <c r="G69" s="31"/>
      <c r="H69" s="31">
        <v>68</v>
      </c>
      <c r="I69" s="31"/>
      <c r="J69" s="31"/>
      <c r="K69" s="31"/>
      <c r="L69" s="31"/>
      <c r="M69" s="20">
        <f t="shared" si="1"/>
        <v>68</v>
      </c>
    </row>
    <row r="70" spans="1:13" ht="13" x14ac:dyDescent="0.25">
      <c r="A70" s="18">
        <v>60</v>
      </c>
      <c r="B70" s="17" t="s">
        <v>163</v>
      </c>
      <c r="C70" s="17" t="s">
        <v>470</v>
      </c>
      <c r="D70" s="17" t="s">
        <v>31</v>
      </c>
      <c r="E70" s="17"/>
      <c r="F70" s="19"/>
      <c r="G70" s="19">
        <v>67</v>
      </c>
      <c r="H70" s="19"/>
      <c r="I70" s="19"/>
      <c r="J70" s="19"/>
      <c r="K70" s="19"/>
      <c r="L70" s="19"/>
      <c r="M70" s="20">
        <f t="shared" si="1"/>
        <v>67</v>
      </c>
    </row>
    <row r="71" spans="1:13" ht="12.5" x14ac:dyDescent="0.25">
      <c r="F71" s="1"/>
      <c r="G71" s="1"/>
      <c r="H71" s="1"/>
      <c r="I71" s="1"/>
      <c r="J71" s="1"/>
      <c r="K71" s="1"/>
      <c r="L71" s="1"/>
    </row>
    <row r="72" spans="1:13" ht="12.5" x14ac:dyDescent="0.25">
      <c r="F72" s="1"/>
      <c r="G72" s="1"/>
      <c r="H72" s="1"/>
      <c r="I72" s="1"/>
      <c r="J72" s="1"/>
      <c r="K72" s="1"/>
      <c r="L72" s="1"/>
    </row>
    <row r="73" spans="1:13" ht="12.5" x14ac:dyDescent="0.25">
      <c r="F73" s="1"/>
      <c r="G73" s="1"/>
      <c r="H73" s="1"/>
      <c r="I73" s="1"/>
      <c r="J73" s="1"/>
      <c r="K73" s="1"/>
      <c r="L73" s="1"/>
    </row>
    <row r="74" spans="1:13" ht="12.5" x14ac:dyDescent="0.25">
      <c r="F74" s="1"/>
      <c r="G74" s="1"/>
      <c r="H74" s="1"/>
      <c r="I74" s="1"/>
      <c r="J74" s="1"/>
      <c r="K74" s="1"/>
      <c r="L74" s="1"/>
    </row>
    <row r="75" spans="1:13" ht="12.5" x14ac:dyDescent="0.25">
      <c r="F75" s="1"/>
      <c r="G75" s="1"/>
      <c r="H75" s="1"/>
      <c r="I75" s="1"/>
      <c r="J75" s="1"/>
      <c r="K75" s="1"/>
      <c r="L75" s="1"/>
    </row>
    <row r="76" spans="1:13" ht="12.5" x14ac:dyDescent="0.25">
      <c r="F76" s="1"/>
      <c r="G76" s="1"/>
      <c r="H76" s="1"/>
      <c r="I76" s="1"/>
      <c r="J76" s="1"/>
      <c r="K76" s="1"/>
      <c r="L76" s="1"/>
    </row>
    <row r="77" spans="1:13" ht="12.5" x14ac:dyDescent="0.25">
      <c r="F77" s="1"/>
      <c r="G77" s="1"/>
      <c r="H77" s="1"/>
      <c r="I77" s="1"/>
      <c r="J77" s="1"/>
      <c r="K77" s="1"/>
      <c r="L77" s="1"/>
    </row>
    <row r="78" spans="1:13" ht="12.5" x14ac:dyDescent="0.25">
      <c r="F78" s="1"/>
      <c r="G78" s="1"/>
      <c r="H78" s="1"/>
      <c r="I78" s="1"/>
      <c r="J78" s="1"/>
      <c r="K78" s="1"/>
      <c r="L78" s="1"/>
    </row>
    <row r="79" spans="1:13" ht="12.5" x14ac:dyDescent="0.25">
      <c r="F79" s="1"/>
      <c r="G79" s="1"/>
      <c r="H79" s="1"/>
      <c r="I79" s="1"/>
      <c r="J79" s="1"/>
      <c r="K79" s="1"/>
      <c r="L79" s="1"/>
    </row>
    <row r="80" spans="1:13" ht="12.5" x14ac:dyDescent="0.25">
      <c r="F80" s="1"/>
      <c r="G80" s="1"/>
      <c r="H80" s="1"/>
      <c r="I80" s="1"/>
      <c r="J80" s="1"/>
      <c r="K80" s="1"/>
      <c r="L80" s="1"/>
    </row>
    <row r="81" spans="6:12" ht="12.5" x14ac:dyDescent="0.25">
      <c r="F81" s="1"/>
      <c r="G81" s="1"/>
      <c r="H81" s="1"/>
      <c r="I81" s="1"/>
      <c r="J81" s="1"/>
      <c r="K81" s="1"/>
      <c r="L81" s="1"/>
    </row>
    <row r="82" spans="6:12" ht="12.5" x14ac:dyDescent="0.25">
      <c r="F82" s="1"/>
      <c r="G82" s="1"/>
      <c r="H82" s="1"/>
      <c r="I82" s="1"/>
      <c r="J82" s="1"/>
      <c r="K82" s="1"/>
      <c r="L82" s="1"/>
    </row>
    <row r="83" spans="6:12" ht="12.5" x14ac:dyDescent="0.25">
      <c r="F83" s="1"/>
      <c r="G83" s="1"/>
      <c r="H83" s="1"/>
      <c r="I83" s="1"/>
      <c r="J83" s="1"/>
      <c r="K83" s="1"/>
      <c r="L83" s="1"/>
    </row>
    <row r="84" spans="6:12" ht="12.5" x14ac:dyDescent="0.25">
      <c r="F84" s="1"/>
      <c r="G84" s="1"/>
      <c r="H84" s="1"/>
      <c r="I84" s="1"/>
      <c r="J84" s="1"/>
      <c r="K84" s="1"/>
      <c r="L84" s="1"/>
    </row>
    <row r="85" spans="6:12" ht="12.5" x14ac:dyDescent="0.25">
      <c r="F85" s="1"/>
      <c r="G85" s="1"/>
      <c r="H85" s="1"/>
      <c r="I85" s="1"/>
      <c r="J85" s="1"/>
      <c r="K85" s="1"/>
      <c r="L85" s="1"/>
    </row>
    <row r="86" spans="6:12" ht="12.5" x14ac:dyDescent="0.25">
      <c r="F86" s="1"/>
      <c r="G86" s="1"/>
      <c r="H86" s="1"/>
      <c r="I86" s="1"/>
      <c r="J86" s="1"/>
      <c r="K86" s="1"/>
      <c r="L86" s="1"/>
    </row>
    <row r="87" spans="6:12" ht="12.5" x14ac:dyDescent="0.25">
      <c r="F87" s="1"/>
      <c r="G87" s="1"/>
      <c r="H87" s="1"/>
      <c r="I87" s="1"/>
      <c r="J87" s="1"/>
      <c r="K87" s="1"/>
      <c r="L87" s="1"/>
    </row>
    <row r="88" spans="6:12" ht="12.5" x14ac:dyDescent="0.25">
      <c r="F88" s="1"/>
      <c r="G88" s="1"/>
      <c r="H88" s="1"/>
      <c r="I88" s="1"/>
      <c r="J88" s="1"/>
      <c r="K88" s="1"/>
      <c r="L88" s="1"/>
    </row>
    <row r="89" spans="6:12" ht="12.5" x14ac:dyDescent="0.25">
      <c r="F89" s="1"/>
      <c r="G89" s="1"/>
      <c r="H89" s="1"/>
      <c r="I89" s="1"/>
      <c r="J89" s="1"/>
      <c r="K89" s="1"/>
      <c r="L89" s="1"/>
    </row>
    <row r="90" spans="6:12" ht="12.5" x14ac:dyDescent="0.25">
      <c r="F90" s="1"/>
      <c r="G90" s="1"/>
      <c r="H90" s="1"/>
      <c r="I90" s="1"/>
      <c r="J90" s="1"/>
      <c r="K90" s="1"/>
      <c r="L90" s="1"/>
    </row>
    <row r="91" spans="6:12" ht="12.5" x14ac:dyDescent="0.25">
      <c r="F91" s="1"/>
      <c r="G91" s="1"/>
      <c r="H91" s="1"/>
      <c r="I91" s="1"/>
      <c r="J91" s="1"/>
      <c r="K91" s="1"/>
      <c r="L91" s="1"/>
    </row>
    <row r="92" spans="6:12" ht="12.5" x14ac:dyDescent="0.25">
      <c r="F92" s="1"/>
      <c r="G92" s="1"/>
      <c r="H92" s="1"/>
      <c r="I92" s="1"/>
      <c r="J92" s="1"/>
      <c r="K92" s="1"/>
      <c r="L92" s="1"/>
    </row>
    <row r="93" spans="6:12" ht="12.5" x14ac:dyDescent="0.25">
      <c r="F93" s="1"/>
      <c r="G93" s="1"/>
      <c r="H93" s="1"/>
      <c r="I93" s="1"/>
      <c r="J93" s="1"/>
      <c r="K93" s="1"/>
      <c r="L93" s="1"/>
    </row>
    <row r="94" spans="6:12" ht="12.5" x14ac:dyDescent="0.25">
      <c r="F94" s="1"/>
      <c r="G94" s="1"/>
      <c r="H94" s="1"/>
      <c r="I94" s="1"/>
      <c r="J94" s="1"/>
      <c r="K94" s="1"/>
      <c r="L94" s="1"/>
    </row>
    <row r="95" spans="6:12" ht="12.5" x14ac:dyDescent="0.25">
      <c r="F95" s="1"/>
      <c r="G95" s="1"/>
      <c r="H95" s="1"/>
      <c r="I95" s="1"/>
      <c r="J95" s="1"/>
      <c r="K95" s="1"/>
      <c r="L95" s="1"/>
    </row>
    <row r="96" spans="6:12" ht="12.5" x14ac:dyDescent="0.25">
      <c r="F96" s="1"/>
      <c r="G96" s="1"/>
      <c r="H96" s="1"/>
      <c r="I96" s="1"/>
      <c r="J96" s="1"/>
      <c r="K96" s="1"/>
      <c r="L96" s="1"/>
    </row>
    <row r="97" spans="6:12" ht="12.5" x14ac:dyDescent="0.25">
      <c r="F97" s="1"/>
      <c r="G97" s="1"/>
      <c r="H97" s="1"/>
      <c r="I97" s="1"/>
      <c r="J97" s="1"/>
      <c r="K97" s="1"/>
      <c r="L97" s="1"/>
    </row>
    <row r="98" spans="6:12" ht="12.5" x14ac:dyDescent="0.25">
      <c r="F98" s="1"/>
      <c r="G98" s="1"/>
      <c r="H98" s="1"/>
      <c r="I98" s="1"/>
      <c r="J98" s="1"/>
      <c r="K98" s="1"/>
      <c r="L98" s="1"/>
    </row>
    <row r="99" spans="6:12" ht="12.5" x14ac:dyDescent="0.25">
      <c r="F99" s="1"/>
      <c r="G99" s="1"/>
      <c r="H99" s="1"/>
      <c r="I99" s="1"/>
      <c r="J99" s="1"/>
      <c r="K99" s="1"/>
      <c r="L99" s="1"/>
    </row>
    <row r="100" spans="6:12" ht="12.5" x14ac:dyDescent="0.25">
      <c r="F100" s="1"/>
      <c r="G100" s="1"/>
      <c r="H100" s="1"/>
      <c r="I100" s="1"/>
      <c r="J100" s="1"/>
      <c r="K100" s="1"/>
      <c r="L100" s="1"/>
    </row>
    <row r="101" spans="6:12" ht="12.5" x14ac:dyDescent="0.25">
      <c r="F101" s="1"/>
      <c r="G101" s="1"/>
      <c r="H101" s="1"/>
      <c r="I101" s="1"/>
      <c r="J101" s="1"/>
      <c r="K101" s="1"/>
      <c r="L101" s="1"/>
    </row>
    <row r="102" spans="6:12" ht="12.5" x14ac:dyDescent="0.25">
      <c r="F102" s="1"/>
      <c r="G102" s="1"/>
      <c r="H102" s="1"/>
      <c r="I102" s="1"/>
      <c r="J102" s="1"/>
      <c r="K102" s="1"/>
      <c r="L102" s="1"/>
    </row>
    <row r="103" spans="6:12" ht="12.5" x14ac:dyDescent="0.25">
      <c r="F103" s="1"/>
      <c r="G103" s="1"/>
      <c r="H103" s="1"/>
      <c r="I103" s="1"/>
      <c r="J103" s="1"/>
      <c r="K103" s="1"/>
      <c r="L103" s="1"/>
    </row>
    <row r="104" spans="6:12" ht="12.5" x14ac:dyDescent="0.25">
      <c r="F104" s="1"/>
      <c r="G104" s="1"/>
      <c r="H104" s="1"/>
      <c r="I104" s="1"/>
      <c r="J104" s="1"/>
      <c r="K104" s="1"/>
      <c r="L104" s="1"/>
    </row>
    <row r="105" spans="6:12" ht="12.5" x14ac:dyDescent="0.25">
      <c r="F105" s="1"/>
      <c r="G105" s="1"/>
      <c r="H105" s="1"/>
      <c r="I105" s="1"/>
      <c r="J105" s="1"/>
      <c r="K105" s="1"/>
      <c r="L105" s="1"/>
    </row>
    <row r="106" spans="6:12" ht="12.5" x14ac:dyDescent="0.25">
      <c r="F106" s="1"/>
      <c r="G106" s="1"/>
      <c r="H106" s="1"/>
      <c r="I106" s="1"/>
      <c r="J106" s="1"/>
      <c r="K106" s="1"/>
      <c r="L106" s="1"/>
    </row>
    <row r="107" spans="6:12" ht="12.5" x14ac:dyDescent="0.25">
      <c r="F107" s="1"/>
      <c r="G107" s="1"/>
      <c r="H107" s="1"/>
      <c r="I107" s="1"/>
      <c r="J107" s="1"/>
      <c r="K107" s="1"/>
      <c r="L107" s="1"/>
    </row>
    <row r="108" spans="6:12" ht="12.5" x14ac:dyDescent="0.25">
      <c r="F108" s="1"/>
      <c r="G108" s="1"/>
      <c r="H108" s="1"/>
      <c r="I108" s="1"/>
      <c r="J108" s="1"/>
      <c r="K108" s="1"/>
      <c r="L108" s="1"/>
    </row>
    <row r="109" spans="6:12" ht="12.5" x14ac:dyDescent="0.25">
      <c r="F109" s="1"/>
      <c r="G109" s="1"/>
      <c r="H109" s="1"/>
      <c r="I109" s="1"/>
      <c r="J109" s="1"/>
      <c r="K109" s="1"/>
      <c r="L109" s="1"/>
    </row>
    <row r="110" spans="6:12" ht="12.5" x14ac:dyDescent="0.25">
      <c r="F110" s="1"/>
      <c r="G110" s="1"/>
      <c r="H110" s="1"/>
      <c r="I110" s="1"/>
      <c r="J110" s="1"/>
      <c r="K110" s="1"/>
      <c r="L110" s="1"/>
    </row>
    <row r="111" spans="6:12" ht="12.5" x14ac:dyDescent="0.25">
      <c r="F111" s="1"/>
      <c r="G111" s="1"/>
      <c r="H111" s="1"/>
      <c r="I111" s="1"/>
      <c r="J111" s="1"/>
      <c r="K111" s="1"/>
      <c r="L111" s="1"/>
    </row>
    <row r="112" spans="6:12" ht="12.5" x14ac:dyDescent="0.25">
      <c r="F112" s="1"/>
      <c r="G112" s="1"/>
      <c r="H112" s="1"/>
      <c r="I112" s="1"/>
      <c r="J112" s="1"/>
      <c r="K112" s="1"/>
      <c r="L112" s="1"/>
    </row>
    <row r="113" spans="6:12" ht="12.5" x14ac:dyDescent="0.25">
      <c r="F113" s="1"/>
      <c r="G113" s="1"/>
      <c r="H113" s="1"/>
      <c r="I113" s="1"/>
      <c r="J113" s="1"/>
      <c r="K113" s="1"/>
      <c r="L113" s="1"/>
    </row>
    <row r="114" spans="6:12" ht="12.5" x14ac:dyDescent="0.25">
      <c r="F114" s="1"/>
      <c r="G114" s="1"/>
      <c r="H114" s="1"/>
      <c r="I114" s="1"/>
      <c r="J114" s="1"/>
      <c r="K114" s="1"/>
      <c r="L114" s="1"/>
    </row>
    <row r="115" spans="6:12" ht="12.5" x14ac:dyDescent="0.25">
      <c r="F115" s="1"/>
      <c r="G115" s="1"/>
      <c r="H115" s="1"/>
      <c r="I115" s="1"/>
      <c r="J115" s="1"/>
      <c r="K115" s="1"/>
      <c r="L115" s="1"/>
    </row>
    <row r="116" spans="6:12" ht="12.5" x14ac:dyDescent="0.25">
      <c r="F116" s="1"/>
      <c r="G116" s="1"/>
      <c r="H116" s="1"/>
      <c r="I116" s="1"/>
      <c r="J116" s="1"/>
      <c r="K116" s="1"/>
      <c r="L116" s="1"/>
    </row>
    <row r="117" spans="6:12" ht="12.5" x14ac:dyDescent="0.25">
      <c r="F117" s="1"/>
      <c r="G117" s="1"/>
      <c r="H117" s="1"/>
      <c r="I117" s="1"/>
      <c r="J117" s="1"/>
      <c r="K117" s="1"/>
      <c r="L117" s="1"/>
    </row>
    <row r="118" spans="6:12" ht="12.5" x14ac:dyDescent="0.25">
      <c r="F118" s="1"/>
      <c r="G118" s="1"/>
      <c r="H118" s="1"/>
      <c r="I118" s="1"/>
      <c r="J118" s="1"/>
      <c r="K118" s="1"/>
      <c r="L118" s="1"/>
    </row>
    <row r="119" spans="6:12" ht="12.5" x14ac:dyDescent="0.25">
      <c r="F119" s="1"/>
      <c r="G119" s="1"/>
      <c r="H119" s="1"/>
      <c r="I119" s="1"/>
      <c r="J119" s="1"/>
      <c r="K119" s="1"/>
      <c r="L119" s="1"/>
    </row>
    <row r="120" spans="6:12" ht="12.5" x14ac:dyDescent="0.25">
      <c r="F120" s="1"/>
      <c r="G120" s="1"/>
      <c r="H120" s="1"/>
      <c r="I120" s="1"/>
      <c r="J120" s="1"/>
      <c r="K120" s="1"/>
      <c r="L120" s="1"/>
    </row>
    <row r="121" spans="6:12" ht="12.5" x14ac:dyDescent="0.25">
      <c r="F121" s="1"/>
      <c r="G121" s="1"/>
      <c r="H121" s="1"/>
      <c r="I121" s="1"/>
      <c r="J121" s="1"/>
      <c r="K121" s="1"/>
      <c r="L121" s="1"/>
    </row>
    <row r="122" spans="6:12" ht="12.5" x14ac:dyDescent="0.25">
      <c r="F122" s="1"/>
      <c r="G122" s="1"/>
      <c r="H122" s="1"/>
      <c r="I122" s="1"/>
      <c r="J122" s="1"/>
      <c r="K122" s="1"/>
      <c r="L122" s="1"/>
    </row>
    <row r="123" spans="6:12" ht="12.5" x14ac:dyDescent="0.25">
      <c r="F123" s="1"/>
      <c r="G123" s="1"/>
      <c r="H123" s="1"/>
      <c r="I123" s="1"/>
      <c r="J123" s="1"/>
      <c r="K123" s="1"/>
      <c r="L123" s="1"/>
    </row>
    <row r="124" spans="6:12" ht="12.5" x14ac:dyDescent="0.25">
      <c r="F124" s="1"/>
      <c r="G124" s="1"/>
      <c r="H124" s="1"/>
      <c r="I124" s="1"/>
      <c r="J124" s="1"/>
      <c r="K124" s="1"/>
      <c r="L124" s="1"/>
    </row>
    <row r="125" spans="6:12" ht="12.5" x14ac:dyDescent="0.25">
      <c r="F125" s="1"/>
      <c r="G125" s="1"/>
      <c r="H125" s="1"/>
      <c r="I125" s="1"/>
      <c r="J125" s="1"/>
      <c r="K125" s="1"/>
      <c r="L125" s="1"/>
    </row>
    <row r="126" spans="6:12" ht="12.5" x14ac:dyDescent="0.25">
      <c r="F126" s="1"/>
      <c r="G126" s="1"/>
      <c r="H126" s="1"/>
      <c r="I126" s="1"/>
      <c r="J126" s="1"/>
      <c r="K126" s="1"/>
      <c r="L126" s="1"/>
    </row>
    <row r="127" spans="6:12" ht="12.5" x14ac:dyDescent="0.25">
      <c r="F127" s="1"/>
      <c r="G127" s="1"/>
      <c r="H127" s="1"/>
      <c r="I127" s="1"/>
      <c r="J127" s="1"/>
      <c r="K127" s="1"/>
      <c r="L127" s="1"/>
    </row>
    <row r="128" spans="6:12" ht="12.5" x14ac:dyDescent="0.25">
      <c r="F128" s="1"/>
      <c r="G128" s="1"/>
      <c r="H128" s="1"/>
      <c r="I128" s="1"/>
      <c r="J128" s="1"/>
      <c r="K128" s="1"/>
      <c r="L128" s="1"/>
    </row>
    <row r="129" spans="6:12" ht="12.5" x14ac:dyDescent="0.25">
      <c r="F129" s="1"/>
      <c r="G129" s="1"/>
      <c r="H129" s="1"/>
      <c r="I129" s="1"/>
      <c r="J129" s="1"/>
      <c r="K129" s="1"/>
      <c r="L129" s="1"/>
    </row>
    <row r="130" spans="6:12" ht="12.5" x14ac:dyDescent="0.25">
      <c r="F130" s="1"/>
      <c r="G130" s="1"/>
      <c r="H130" s="1"/>
      <c r="I130" s="1"/>
      <c r="J130" s="1"/>
      <c r="K130" s="1"/>
      <c r="L130" s="1"/>
    </row>
    <row r="131" spans="6:12" ht="12.5" x14ac:dyDescent="0.25">
      <c r="F131" s="1"/>
      <c r="G131" s="1"/>
      <c r="H131" s="1"/>
      <c r="I131" s="1"/>
      <c r="J131" s="1"/>
      <c r="K131" s="1"/>
      <c r="L131" s="1"/>
    </row>
    <row r="132" spans="6:12" ht="12.5" x14ac:dyDescent="0.25">
      <c r="F132" s="1"/>
      <c r="G132" s="1"/>
      <c r="H132" s="1"/>
      <c r="I132" s="1"/>
      <c r="J132" s="1"/>
      <c r="K132" s="1"/>
      <c r="L132" s="1"/>
    </row>
    <row r="133" spans="6:12" ht="12.5" x14ac:dyDescent="0.25">
      <c r="F133" s="1"/>
      <c r="G133" s="1"/>
      <c r="H133" s="1"/>
      <c r="I133" s="1"/>
      <c r="J133" s="1"/>
      <c r="K133" s="1"/>
      <c r="L133" s="1"/>
    </row>
  </sheetData>
  <sortState xmlns:xlrd2="http://schemas.microsoft.com/office/spreadsheetml/2017/richdata2" ref="B11:M70">
    <sortCondition descending="1" ref="M11:M70"/>
  </sortState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outlinePr summaryBelow="0" summaryRight="0"/>
  </sheetPr>
  <dimension ref="A1:AF91"/>
  <sheetViews>
    <sheetView zoomScale="110" zoomScaleNormal="110" workbookViewId="0">
      <selection activeCell="A7" sqref="A7"/>
    </sheetView>
  </sheetViews>
  <sheetFormatPr defaultColWidth="12.6328125" defaultRowHeight="15.75" customHeight="1" x14ac:dyDescent="0.25"/>
  <cols>
    <col min="1" max="1" width="13.453125" customWidth="1"/>
    <col min="4" max="4" width="17.08984375" customWidth="1"/>
    <col min="15" max="18" width="0" hidden="1" customWidth="1"/>
    <col min="21" max="21" width="23.7265625" bestFit="1" customWidth="1"/>
    <col min="22" max="33" width="0" hidden="1" customWidth="1"/>
    <col min="35" max="36" width="0" hidden="1" customWidth="1"/>
  </cols>
  <sheetData>
    <row r="1" spans="1:32" ht="15.75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P1" t="s">
        <v>504</v>
      </c>
      <c r="Q1" t="s">
        <v>505</v>
      </c>
      <c r="R1" t="s">
        <v>506</v>
      </c>
    </row>
    <row r="2" spans="1:32" ht="15.7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P2">
        <v>1</v>
      </c>
      <c r="Q2" t="s">
        <v>507</v>
      </c>
      <c r="R2">
        <v>1</v>
      </c>
      <c r="Y2" s="14"/>
      <c r="Z2" s="14"/>
      <c r="AA2" s="14"/>
      <c r="AB2" s="14"/>
      <c r="AC2" s="14"/>
      <c r="AD2" s="14"/>
      <c r="AE2" s="14"/>
      <c r="AF2" s="14"/>
    </row>
    <row r="3" spans="1:32" ht="15.75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P3">
        <v>2</v>
      </c>
      <c r="Q3" t="s">
        <v>508</v>
      </c>
      <c r="R3">
        <v>46</v>
      </c>
      <c r="Y3" s="14"/>
      <c r="Z3" s="14"/>
      <c r="AA3" s="14"/>
      <c r="AB3" s="14"/>
      <c r="AC3" s="14"/>
      <c r="AD3" s="14"/>
      <c r="AE3" s="14"/>
      <c r="AF3" s="14"/>
    </row>
    <row r="4" spans="1:32" ht="15.75" customHeight="1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P4">
        <v>3</v>
      </c>
      <c r="Q4" t="s">
        <v>509</v>
      </c>
      <c r="R4">
        <v>35</v>
      </c>
      <c r="Y4" s="14"/>
      <c r="Z4" s="14"/>
      <c r="AA4" s="14"/>
      <c r="AB4" s="14"/>
      <c r="AC4" s="14"/>
      <c r="AD4" s="14"/>
      <c r="AE4" s="14"/>
      <c r="AF4" s="14"/>
    </row>
    <row r="5" spans="1:32" ht="15.75" customHeight="1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P5">
        <v>5</v>
      </c>
      <c r="Q5" t="s">
        <v>510</v>
      </c>
      <c r="R5">
        <v>33</v>
      </c>
      <c r="Y5" s="14"/>
      <c r="Z5" s="14"/>
      <c r="AA5" s="14"/>
      <c r="AB5" s="14"/>
      <c r="AC5" s="14"/>
      <c r="AD5" s="14"/>
      <c r="AE5" s="14"/>
      <c r="AF5" s="14"/>
    </row>
    <row r="6" spans="1:32" ht="15.75" customHeight="1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P6">
        <v>6</v>
      </c>
      <c r="Q6" t="s">
        <v>511</v>
      </c>
      <c r="R6">
        <v>28</v>
      </c>
      <c r="Y6" s="14"/>
      <c r="Z6" s="14"/>
      <c r="AA6" s="14"/>
      <c r="AB6" s="14"/>
      <c r="AC6" s="14"/>
      <c r="AD6" s="14"/>
      <c r="AE6" s="14"/>
      <c r="AF6" s="14"/>
    </row>
    <row r="7" spans="1:32" ht="15.75" customHeight="1" x14ac:dyDescent="0.25">
      <c r="A7" s="3" t="s">
        <v>706</v>
      </c>
      <c r="B7" s="4"/>
      <c r="C7" s="4"/>
      <c r="D7" s="4"/>
      <c r="E7" s="4"/>
      <c r="F7" s="3" t="s">
        <v>694</v>
      </c>
      <c r="G7" s="4"/>
      <c r="H7" s="4"/>
      <c r="I7" s="4"/>
      <c r="J7" s="4"/>
      <c r="K7" s="4"/>
      <c r="L7" s="4"/>
      <c r="M7" s="4"/>
      <c r="N7" s="4"/>
      <c r="P7">
        <v>7</v>
      </c>
      <c r="Q7" t="s">
        <v>512</v>
      </c>
      <c r="R7">
        <v>48</v>
      </c>
      <c r="Y7" s="14"/>
      <c r="Z7" s="14"/>
      <c r="AA7" s="14"/>
      <c r="AB7" s="14"/>
      <c r="AC7" s="14"/>
      <c r="AD7" s="14"/>
      <c r="AE7" s="14"/>
      <c r="AF7" s="14"/>
    </row>
    <row r="8" spans="1:32" ht="15.75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P8">
        <v>9</v>
      </c>
      <c r="Q8" t="s">
        <v>514</v>
      </c>
      <c r="R8">
        <v>5</v>
      </c>
    </row>
    <row r="9" spans="1:32" ht="15.75" customHeight="1" x14ac:dyDescent="0.25">
      <c r="A9" s="10" t="s">
        <v>442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P9">
        <v>10</v>
      </c>
      <c r="Q9" t="s">
        <v>515</v>
      </c>
      <c r="R9">
        <v>37</v>
      </c>
    </row>
    <row r="10" spans="1:32" ht="13" x14ac:dyDescent="0.25">
      <c r="A10" s="7" t="s">
        <v>321</v>
      </c>
      <c r="B10" s="7" t="s">
        <v>322</v>
      </c>
      <c r="C10" s="7" t="s">
        <v>323</v>
      </c>
      <c r="D10" s="7" t="s">
        <v>0</v>
      </c>
      <c r="E10" s="9" t="s">
        <v>324</v>
      </c>
      <c r="F10" s="9" t="s">
        <v>326</v>
      </c>
      <c r="G10" s="9" t="s">
        <v>472</v>
      </c>
      <c r="H10" s="9" t="s">
        <v>630</v>
      </c>
      <c r="I10" s="9" t="s">
        <v>682</v>
      </c>
      <c r="J10" s="9" t="s">
        <v>683</v>
      </c>
      <c r="K10" s="9" t="s">
        <v>693</v>
      </c>
      <c r="L10" s="9" t="s">
        <v>700</v>
      </c>
      <c r="M10" s="9" t="s">
        <v>349</v>
      </c>
      <c r="N10" s="4"/>
      <c r="P10">
        <v>11</v>
      </c>
      <c r="Q10" t="s">
        <v>516</v>
      </c>
      <c r="R10">
        <v>2</v>
      </c>
    </row>
    <row r="11" spans="1:32" ht="15.75" customHeight="1" x14ac:dyDescent="0.25">
      <c r="A11" s="18">
        <v>1</v>
      </c>
      <c r="B11" s="44" t="s">
        <v>234</v>
      </c>
      <c r="C11" s="44" t="s">
        <v>183</v>
      </c>
      <c r="D11" s="44" t="s">
        <v>4</v>
      </c>
      <c r="E11" s="44">
        <v>100</v>
      </c>
      <c r="F11" s="44">
        <v>100</v>
      </c>
      <c r="G11" s="44">
        <v>100</v>
      </c>
      <c r="H11" s="44">
        <v>99</v>
      </c>
      <c r="I11" s="44">
        <v>98</v>
      </c>
      <c r="J11" s="44"/>
      <c r="K11" s="44">
        <v>99</v>
      </c>
      <c r="L11" s="44">
        <v>100</v>
      </c>
      <c r="M11" s="20" cm="1">
        <f t="array" ref="M11">SUM(LARGE(E11:L11, {1,2,3,4,5}))</f>
        <v>499</v>
      </c>
      <c r="P11">
        <v>12</v>
      </c>
      <c r="Q11" t="s">
        <v>517</v>
      </c>
      <c r="R11">
        <v>73</v>
      </c>
    </row>
    <row r="12" spans="1:32" ht="15.75" customHeight="1" x14ac:dyDescent="0.25">
      <c r="A12" s="18">
        <v>2</v>
      </c>
      <c r="B12" s="44" t="s">
        <v>235</v>
      </c>
      <c r="C12" s="44" t="s">
        <v>95</v>
      </c>
      <c r="D12" s="44" t="s">
        <v>236</v>
      </c>
      <c r="E12" s="44">
        <v>99</v>
      </c>
      <c r="F12" s="44"/>
      <c r="G12" s="44"/>
      <c r="H12" s="44">
        <v>100</v>
      </c>
      <c r="I12" s="44">
        <v>99</v>
      </c>
      <c r="J12" s="44">
        <v>100</v>
      </c>
      <c r="K12" s="44"/>
      <c r="L12" s="44">
        <v>99</v>
      </c>
      <c r="M12" s="20" cm="1">
        <f t="array" ref="M12">SUM(LARGE(E12:L12, {1,2,3,4,5}))</f>
        <v>497</v>
      </c>
      <c r="P12">
        <v>13</v>
      </c>
      <c r="Q12" t="s">
        <v>519</v>
      </c>
      <c r="R12">
        <v>3</v>
      </c>
    </row>
    <row r="13" spans="1:32" ht="15.75" customHeight="1" x14ac:dyDescent="0.25">
      <c r="A13" s="18">
        <v>3</v>
      </c>
      <c r="B13" s="44" t="s">
        <v>166</v>
      </c>
      <c r="C13" s="44" t="s">
        <v>55</v>
      </c>
      <c r="D13" s="44" t="s">
        <v>15</v>
      </c>
      <c r="E13" s="44">
        <v>97</v>
      </c>
      <c r="F13" s="44"/>
      <c r="G13" s="44">
        <v>98</v>
      </c>
      <c r="H13" s="44">
        <v>98</v>
      </c>
      <c r="I13" s="44">
        <v>97</v>
      </c>
      <c r="J13" s="44">
        <v>99</v>
      </c>
      <c r="K13" s="44">
        <v>98</v>
      </c>
      <c r="L13" s="44"/>
      <c r="M13" s="20" cm="1">
        <f t="array" ref="M13">SUM(LARGE(E13:L13, {1,2,3,4,5}))</f>
        <v>490</v>
      </c>
      <c r="P13">
        <v>15</v>
      </c>
      <c r="Q13" t="s">
        <v>520</v>
      </c>
      <c r="R13">
        <v>4</v>
      </c>
    </row>
    <row r="14" spans="1:32" ht="15.75" customHeight="1" x14ac:dyDescent="0.25">
      <c r="A14" s="18">
        <v>4</v>
      </c>
      <c r="B14" s="45" t="s">
        <v>268</v>
      </c>
      <c r="C14" s="45" t="s">
        <v>444</v>
      </c>
      <c r="D14" s="45" t="s">
        <v>4</v>
      </c>
      <c r="E14" s="26"/>
      <c r="F14" s="26">
        <v>93</v>
      </c>
      <c r="G14" s="26">
        <v>93</v>
      </c>
      <c r="H14" s="26">
        <v>89</v>
      </c>
      <c r="I14" s="26">
        <v>89</v>
      </c>
      <c r="J14" s="26">
        <v>98</v>
      </c>
      <c r="K14" s="26">
        <v>96</v>
      </c>
      <c r="L14" s="26">
        <v>97</v>
      </c>
      <c r="M14" s="20" cm="1">
        <f t="array" ref="M14">SUM(LARGE(E14:L14, {1,2,3,4,5}))</f>
        <v>477</v>
      </c>
      <c r="P14">
        <v>16</v>
      </c>
      <c r="Q14" t="s">
        <v>521</v>
      </c>
      <c r="R14">
        <v>13</v>
      </c>
    </row>
    <row r="15" spans="1:32" ht="15.75" customHeight="1" x14ac:dyDescent="0.25">
      <c r="A15" s="18">
        <v>5</v>
      </c>
      <c r="B15" s="45" t="s">
        <v>129</v>
      </c>
      <c r="C15" s="45" t="s">
        <v>528</v>
      </c>
      <c r="D15" s="45" t="s">
        <v>390</v>
      </c>
      <c r="E15" s="45"/>
      <c r="F15" s="26"/>
      <c r="G15" s="26">
        <v>83</v>
      </c>
      <c r="H15" s="26">
        <v>94</v>
      </c>
      <c r="I15" s="26">
        <v>92</v>
      </c>
      <c r="J15" s="26">
        <v>97</v>
      </c>
      <c r="K15" s="26">
        <v>95</v>
      </c>
      <c r="L15" s="26">
        <v>96</v>
      </c>
      <c r="M15" s="20" cm="1">
        <f t="array" ref="M15">SUM(LARGE(E15:L15, {1,2,3,4,5}))</f>
        <v>474</v>
      </c>
      <c r="P15">
        <v>19</v>
      </c>
      <c r="Q15" t="s">
        <v>522</v>
      </c>
      <c r="R15">
        <v>52</v>
      </c>
    </row>
    <row r="16" spans="1:32" ht="15.75" customHeight="1" x14ac:dyDescent="0.25">
      <c r="A16" s="18">
        <v>6</v>
      </c>
      <c r="B16" s="26" t="s">
        <v>243</v>
      </c>
      <c r="C16" s="26" t="s">
        <v>244</v>
      </c>
      <c r="D16" s="26" t="s">
        <v>245</v>
      </c>
      <c r="E16" s="26">
        <v>95</v>
      </c>
      <c r="F16" s="26">
        <v>97</v>
      </c>
      <c r="G16" s="26"/>
      <c r="H16" s="26">
        <v>88</v>
      </c>
      <c r="I16" s="26">
        <v>91</v>
      </c>
      <c r="J16" s="26">
        <v>96</v>
      </c>
      <c r="K16" s="26"/>
      <c r="L16" s="26">
        <v>93</v>
      </c>
      <c r="M16" s="20" cm="1">
        <f t="array" ref="M16">SUM(LARGE(E16:L16, {1,2,3,4,5}))</f>
        <v>472</v>
      </c>
      <c r="P16">
        <v>20</v>
      </c>
      <c r="Q16" t="s">
        <v>524</v>
      </c>
      <c r="R16">
        <v>10</v>
      </c>
    </row>
    <row r="17" spans="1:18" ht="15.75" customHeight="1" x14ac:dyDescent="0.25">
      <c r="A17" s="18">
        <v>7</v>
      </c>
      <c r="B17" s="45" t="s">
        <v>445</v>
      </c>
      <c r="C17" s="45" t="s">
        <v>443</v>
      </c>
      <c r="D17" s="45" t="s">
        <v>4</v>
      </c>
      <c r="E17" s="26"/>
      <c r="F17" s="26">
        <v>96</v>
      </c>
      <c r="G17" s="26">
        <v>97</v>
      </c>
      <c r="H17" s="26">
        <v>90</v>
      </c>
      <c r="I17" s="26"/>
      <c r="J17" s="26">
        <v>84</v>
      </c>
      <c r="K17" s="26">
        <v>97</v>
      </c>
      <c r="L17" s="26"/>
      <c r="M17" s="20" cm="1">
        <f t="array" ref="M17">SUM(LARGE(E17:L17, {1,2,3,4,5}))</f>
        <v>464</v>
      </c>
      <c r="N17" s="13"/>
      <c r="P17">
        <v>24</v>
      </c>
      <c r="Q17" t="s">
        <v>525</v>
      </c>
      <c r="R17">
        <v>14</v>
      </c>
    </row>
    <row r="18" spans="1:18" ht="15.75" customHeight="1" x14ac:dyDescent="0.25">
      <c r="A18" s="18">
        <v>8</v>
      </c>
      <c r="B18" s="26" t="s">
        <v>255</v>
      </c>
      <c r="C18" s="26" t="s">
        <v>84</v>
      </c>
      <c r="D18" s="26" t="s">
        <v>60</v>
      </c>
      <c r="E18" s="26">
        <v>90</v>
      </c>
      <c r="F18" s="26">
        <v>95</v>
      </c>
      <c r="G18" s="26">
        <v>89</v>
      </c>
      <c r="H18" s="26"/>
      <c r="I18" s="26">
        <v>87</v>
      </c>
      <c r="J18" s="26">
        <v>94</v>
      </c>
      <c r="K18" s="26">
        <v>94</v>
      </c>
      <c r="L18" s="26"/>
      <c r="M18" s="20" cm="1">
        <f t="array" ref="M18">SUM(LARGE(E18:L18, {1,2,3,4,5}))</f>
        <v>462</v>
      </c>
      <c r="P18">
        <v>25</v>
      </c>
      <c r="Q18" t="s">
        <v>526</v>
      </c>
      <c r="R18">
        <v>6</v>
      </c>
    </row>
    <row r="19" spans="1:18" ht="15.75" customHeight="1" x14ac:dyDescent="0.25">
      <c r="A19" s="18">
        <v>9</v>
      </c>
      <c r="B19" s="26" t="s">
        <v>261</v>
      </c>
      <c r="C19" s="26" t="s">
        <v>262</v>
      </c>
      <c r="D19" s="26" t="s">
        <v>263</v>
      </c>
      <c r="E19" s="26">
        <v>89</v>
      </c>
      <c r="F19" s="26">
        <v>91</v>
      </c>
      <c r="G19" s="26">
        <v>94</v>
      </c>
      <c r="H19" s="26">
        <v>87</v>
      </c>
      <c r="I19" s="26"/>
      <c r="J19" s="26">
        <v>93</v>
      </c>
      <c r="K19" s="26"/>
      <c r="L19" s="26"/>
      <c r="M19" s="20" cm="1">
        <f t="array" ref="M19">SUM(LARGE(E19:L19, {1,2,3,4,5}))</f>
        <v>454</v>
      </c>
      <c r="P19">
        <v>26</v>
      </c>
      <c r="Q19" t="s">
        <v>527</v>
      </c>
      <c r="R19">
        <v>68</v>
      </c>
    </row>
    <row r="20" spans="1:18" ht="15.75" customHeight="1" x14ac:dyDescent="0.25">
      <c r="A20" s="18">
        <v>10</v>
      </c>
      <c r="B20" s="26" t="s">
        <v>268</v>
      </c>
      <c r="C20" s="26" t="s">
        <v>86</v>
      </c>
      <c r="D20" s="26" t="s">
        <v>269</v>
      </c>
      <c r="E20" s="26">
        <v>86</v>
      </c>
      <c r="F20" s="26">
        <v>86</v>
      </c>
      <c r="G20" s="26">
        <v>86</v>
      </c>
      <c r="H20" s="26">
        <v>82</v>
      </c>
      <c r="I20" s="26">
        <v>85</v>
      </c>
      <c r="J20" s="26">
        <v>92</v>
      </c>
      <c r="K20" s="26"/>
      <c r="L20" s="26">
        <v>90</v>
      </c>
      <c r="M20" s="20" cm="1">
        <f t="array" ref="M20">SUM(LARGE(E20:L20, {1,2,3,4,5}))</f>
        <v>440</v>
      </c>
      <c r="P20">
        <v>28</v>
      </c>
      <c r="Q20" t="s">
        <v>529</v>
      </c>
      <c r="R20">
        <v>15</v>
      </c>
    </row>
    <row r="21" spans="1:18" ht="15.75" customHeight="1" x14ac:dyDescent="0.25">
      <c r="A21" s="18">
        <v>11</v>
      </c>
      <c r="B21" s="19" t="s">
        <v>255</v>
      </c>
      <c r="C21" s="19" t="s">
        <v>39</v>
      </c>
      <c r="D21" s="19" t="s">
        <v>40</v>
      </c>
      <c r="E21" s="19">
        <v>74</v>
      </c>
      <c r="F21" s="19">
        <v>89</v>
      </c>
      <c r="G21" s="19">
        <v>85</v>
      </c>
      <c r="H21" s="19">
        <v>85</v>
      </c>
      <c r="I21" s="19">
        <v>86</v>
      </c>
      <c r="J21" s="19">
        <v>81</v>
      </c>
      <c r="K21" s="19">
        <v>91</v>
      </c>
      <c r="L21" s="19">
        <v>88</v>
      </c>
      <c r="M21" s="20" cm="1">
        <f t="array" ref="M21">SUM(LARGE(E21:L21, {1,2,3,4,5}))</f>
        <v>439</v>
      </c>
      <c r="P21">
        <v>29</v>
      </c>
      <c r="Q21" t="s">
        <v>530</v>
      </c>
      <c r="R21">
        <v>26</v>
      </c>
    </row>
    <row r="22" spans="1:18" ht="15.75" customHeight="1" x14ac:dyDescent="0.25">
      <c r="A22" s="18">
        <v>12</v>
      </c>
      <c r="B22" s="19" t="s">
        <v>129</v>
      </c>
      <c r="C22" s="19" t="s">
        <v>70</v>
      </c>
      <c r="D22" s="19" t="s">
        <v>31</v>
      </c>
      <c r="E22" s="19">
        <v>85</v>
      </c>
      <c r="F22" s="19">
        <v>80</v>
      </c>
      <c r="G22" s="19">
        <v>88</v>
      </c>
      <c r="H22" s="19">
        <v>79</v>
      </c>
      <c r="I22" s="19">
        <v>88</v>
      </c>
      <c r="J22" s="19">
        <v>91</v>
      </c>
      <c r="K22" s="19"/>
      <c r="L22" s="19"/>
      <c r="M22" s="20" cm="1">
        <f t="array" ref="M22">SUM(LARGE(E22:L22, {1,2,3,4,5}))</f>
        <v>432</v>
      </c>
      <c r="P22">
        <v>30</v>
      </c>
      <c r="Q22" t="s">
        <v>531</v>
      </c>
      <c r="R22">
        <v>12</v>
      </c>
    </row>
    <row r="23" spans="1:18" ht="15.75" customHeight="1" x14ac:dyDescent="0.25">
      <c r="A23" s="18">
        <v>13</v>
      </c>
      <c r="B23" s="19" t="s">
        <v>129</v>
      </c>
      <c r="C23" s="19" t="s">
        <v>266</v>
      </c>
      <c r="D23" s="19" t="s">
        <v>267</v>
      </c>
      <c r="E23" s="19">
        <v>87</v>
      </c>
      <c r="F23" s="19">
        <v>87</v>
      </c>
      <c r="G23" s="19"/>
      <c r="H23" s="19">
        <v>75</v>
      </c>
      <c r="I23" s="19">
        <v>72</v>
      </c>
      <c r="J23" s="19">
        <v>85</v>
      </c>
      <c r="K23" s="19">
        <v>84</v>
      </c>
      <c r="L23" s="19">
        <v>89</v>
      </c>
      <c r="M23" s="20" cm="1">
        <f t="array" ref="M23">SUM(LARGE(E23:L23, {1,2,3,4,5}))</f>
        <v>432</v>
      </c>
      <c r="P23">
        <v>31</v>
      </c>
      <c r="Q23" t="s">
        <v>532</v>
      </c>
      <c r="R23">
        <v>23</v>
      </c>
    </row>
    <row r="24" spans="1:18" ht="13" x14ac:dyDescent="0.25">
      <c r="A24" s="18">
        <v>14</v>
      </c>
      <c r="B24" s="19" t="s">
        <v>253</v>
      </c>
      <c r="C24" s="19" t="s">
        <v>254</v>
      </c>
      <c r="D24" s="19" t="s">
        <v>31</v>
      </c>
      <c r="E24" s="19">
        <v>91</v>
      </c>
      <c r="F24" s="19">
        <v>85</v>
      </c>
      <c r="G24" s="19">
        <v>84</v>
      </c>
      <c r="H24" s="19">
        <v>80</v>
      </c>
      <c r="I24" s="19">
        <v>84</v>
      </c>
      <c r="J24" s="19">
        <v>86</v>
      </c>
      <c r="K24" s="19"/>
      <c r="L24" s="19"/>
      <c r="M24" s="20" cm="1">
        <f t="array" ref="M24">SUM(LARGE(E24:L24, {1,2,3,4,5}))</f>
        <v>430</v>
      </c>
      <c r="P24">
        <v>33</v>
      </c>
      <c r="Q24" t="s">
        <v>533</v>
      </c>
      <c r="R24">
        <v>36</v>
      </c>
    </row>
    <row r="25" spans="1:18" ht="13" x14ac:dyDescent="0.25">
      <c r="A25" s="18">
        <v>15</v>
      </c>
      <c r="B25" s="19" t="s">
        <v>268</v>
      </c>
      <c r="C25" s="19" t="s">
        <v>204</v>
      </c>
      <c r="D25" s="19" t="s">
        <v>148</v>
      </c>
      <c r="E25" s="19">
        <v>82</v>
      </c>
      <c r="F25" s="19">
        <v>76</v>
      </c>
      <c r="G25" s="19">
        <v>82</v>
      </c>
      <c r="H25" s="19">
        <v>76</v>
      </c>
      <c r="I25" s="19"/>
      <c r="J25" s="19">
        <v>88</v>
      </c>
      <c r="K25" s="19">
        <v>89</v>
      </c>
      <c r="L25" s="19">
        <v>86</v>
      </c>
      <c r="M25" s="20" cm="1">
        <f t="array" ref="M25">SUM(LARGE(E25:L25, {1,2,3,4,5}))</f>
        <v>427</v>
      </c>
      <c r="P25">
        <v>34</v>
      </c>
      <c r="Q25" t="s">
        <v>534</v>
      </c>
      <c r="R25">
        <v>47</v>
      </c>
    </row>
    <row r="26" spans="1:18" ht="13" x14ac:dyDescent="0.25">
      <c r="A26" s="18">
        <v>16</v>
      </c>
      <c r="B26" s="19" t="s">
        <v>288</v>
      </c>
      <c r="C26" s="19" t="s">
        <v>289</v>
      </c>
      <c r="D26" s="19" t="s">
        <v>290</v>
      </c>
      <c r="E26" s="19">
        <v>78</v>
      </c>
      <c r="F26" s="19">
        <v>79</v>
      </c>
      <c r="G26" s="19">
        <v>79</v>
      </c>
      <c r="H26" s="19">
        <v>77</v>
      </c>
      <c r="I26" s="19">
        <v>74</v>
      </c>
      <c r="J26" s="19">
        <v>83</v>
      </c>
      <c r="K26" s="19">
        <v>87</v>
      </c>
      <c r="L26" s="19">
        <v>85</v>
      </c>
      <c r="M26" s="20" cm="1">
        <f t="array" ref="M26">SUM(LARGE(E26:L26, {1,2,3,4,5}))</f>
        <v>413</v>
      </c>
      <c r="P26">
        <v>37</v>
      </c>
      <c r="Q26" t="s">
        <v>536</v>
      </c>
      <c r="R26">
        <v>45</v>
      </c>
    </row>
    <row r="27" spans="1:18" ht="13" x14ac:dyDescent="0.25">
      <c r="A27" s="18">
        <v>17</v>
      </c>
      <c r="B27" s="17" t="s">
        <v>281</v>
      </c>
      <c r="C27" s="17" t="s">
        <v>544</v>
      </c>
      <c r="D27" s="17" t="s">
        <v>263</v>
      </c>
      <c r="E27" s="17"/>
      <c r="F27" s="19"/>
      <c r="G27" s="19">
        <v>69</v>
      </c>
      <c r="H27" s="19">
        <v>73</v>
      </c>
      <c r="I27" s="19">
        <v>76</v>
      </c>
      <c r="J27" s="19">
        <v>82</v>
      </c>
      <c r="K27" s="19">
        <v>90</v>
      </c>
      <c r="L27" s="19">
        <v>91</v>
      </c>
      <c r="M27" s="20" cm="1">
        <f t="array" ref="M27">SUM(LARGE(E27:L27, {1,2,3,4,5}))</f>
        <v>412</v>
      </c>
      <c r="P27">
        <v>38</v>
      </c>
      <c r="Q27" t="s">
        <v>537</v>
      </c>
      <c r="R27">
        <v>25</v>
      </c>
    </row>
    <row r="28" spans="1:18" ht="13" x14ac:dyDescent="0.25">
      <c r="A28" s="18">
        <v>18</v>
      </c>
      <c r="B28" s="17" t="s">
        <v>136</v>
      </c>
      <c r="C28" s="17" t="s">
        <v>449</v>
      </c>
      <c r="D28" s="17" t="s">
        <v>31</v>
      </c>
      <c r="E28" s="17"/>
      <c r="F28" s="19">
        <v>75</v>
      </c>
      <c r="G28" s="19">
        <v>74</v>
      </c>
      <c r="H28" s="19">
        <v>78</v>
      </c>
      <c r="I28" s="19">
        <v>81</v>
      </c>
      <c r="J28" s="19">
        <v>89</v>
      </c>
      <c r="K28" s="19">
        <v>81</v>
      </c>
      <c r="L28" s="19"/>
      <c r="M28" s="20" cm="1">
        <f t="array" ref="M28">SUM(LARGE(E28:L28, {1,2,3,4,5}))</f>
        <v>404</v>
      </c>
      <c r="P28">
        <v>40</v>
      </c>
      <c r="Q28" t="s">
        <v>538</v>
      </c>
      <c r="R28">
        <v>63</v>
      </c>
    </row>
    <row r="29" spans="1:18" ht="13" x14ac:dyDescent="0.25">
      <c r="A29" s="18">
        <v>19</v>
      </c>
      <c r="B29" s="19" t="s">
        <v>170</v>
      </c>
      <c r="C29" s="19" t="s">
        <v>315</v>
      </c>
      <c r="D29" s="19" t="s">
        <v>31</v>
      </c>
      <c r="E29" s="19">
        <v>65</v>
      </c>
      <c r="F29" s="19">
        <v>84</v>
      </c>
      <c r="G29" s="19">
        <v>81</v>
      </c>
      <c r="H29" s="19">
        <v>64</v>
      </c>
      <c r="I29" s="19">
        <v>66</v>
      </c>
      <c r="J29" s="19">
        <v>78</v>
      </c>
      <c r="K29" s="19">
        <v>80</v>
      </c>
      <c r="L29" s="19">
        <v>80</v>
      </c>
      <c r="M29" s="20" cm="1">
        <f t="array" ref="M29">SUM(LARGE(E29:L29, {1,2,3,4,5}))</f>
        <v>403</v>
      </c>
      <c r="P29">
        <v>41</v>
      </c>
      <c r="Q29" t="s">
        <v>539</v>
      </c>
      <c r="R29">
        <v>27</v>
      </c>
    </row>
    <row r="30" spans="1:18" ht="13" x14ac:dyDescent="0.25">
      <c r="A30" s="18">
        <v>20</v>
      </c>
      <c r="B30" s="19" t="s">
        <v>248</v>
      </c>
      <c r="C30" s="19" t="s">
        <v>279</v>
      </c>
      <c r="D30" s="19" t="s">
        <v>280</v>
      </c>
      <c r="E30" s="19">
        <v>81</v>
      </c>
      <c r="F30" s="19">
        <v>68</v>
      </c>
      <c r="G30" s="19"/>
      <c r="H30" s="19">
        <v>74</v>
      </c>
      <c r="I30" s="19"/>
      <c r="J30" s="19">
        <v>80</v>
      </c>
      <c r="K30" s="19">
        <v>86</v>
      </c>
      <c r="L30" s="19">
        <v>81</v>
      </c>
      <c r="M30" s="20" cm="1">
        <f t="array" ref="M30">SUM(LARGE(E30:L30, {1,2,3,4,5}))</f>
        <v>402</v>
      </c>
      <c r="P30">
        <v>42</v>
      </c>
      <c r="Q30" t="s">
        <v>540</v>
      </c>
      <c r="R30">
        <v>64</v>
      </c>
    </row>
    <row r="31" spans="1:18" ht="13" x14ac:dyDescent="0.25">
      <c r="A31" s="18">
        <v>21</v>
      </c>
      <c r="B31" s="19" t="s">
        <v>291</v>
      </c>
      <c r="C31" s="19" t="s">
        <v>204</v>
      </c>
      <c r="D31" s="19" t="s">
        <v>77</v>
      </c>
      <c r="E31" s="19">
        <v>77</v>
      </c>
      <c r="F31" s="19"/>
      <c r="G31" s="19"/>
      <c r="H31" s="19">
        <v>69</v>
      </c>
      <c r="I31" s="19">
        <v>75</v>
      </c>
      <c r="J31" s="19">
        <v>87</v>
      </c>
      <c r="K31" s="19">
        <v>85</v>
      </c>
      <c r="L31" s="19">
        <v>77</v>
      </c>
      <c r="M31" s="20" cm="1">
        <f t="array" ref="M31">SUM(LARGE(E31:L31, {1,2,3,4,5}))</f>
        <v>401</v>
      </c>
      <c r="P31">
        <v>43</v>
      </c>
      <c r="Q31" t="s">
        <v>541</v>
      </c>
      <c r="R31">
        <v>72</v>
      </c>
    </row>
    <row r="32" spans="1:18" ht="13" x14ac:dyDescent="0.25">
      <c r="A32" s="18">
        <v>22</v>
      </c>
      <c r="B32" s="17" t="s">
        <v>237</v>
      </c>
      <c r="C32" s="17" t="s">
        <v>499</v>
      </c>
      <c r="D32" s="17" t="s">
        <v>482</v>
      </c>
      <c r="E32" s="17"/>
      <c r="F32" s="19"/>
      <c r="G32" s="19">
        <v>99</v>
      </c>
      <c r="H32" s="19">
        <v>97</v>
      </c>
      <c r="I32" s="19">
        <v>96</v>
      </c>
      <c r="J32" s="19"/>
      <c r="K32" s="19"/>
      <c r="L32" s="19">
        <v>98</v>
      </c>
      <c r="M32" s="20" cm="1">
        <f t="array" ref="M32">SUM(LARGE(E32:L32, {1,2,3,4}))</f>
        <v>390</v>
      </c>
      <c r="P32">
        <v>46</v>
      </c>
      <c r="Q32" t="s">
        <v>542</v>
      </c>
      <c r="R32">
        <v>22</v>
      </c>
    </row>
    <row r="33" spans="1:18" ht="13" x14ac:dyDescent="0.25">
      <c r="A33" s="18">
        <v>23</v>
      </c>
      <c r="B33" s="17" t="s">
        <v>306</v>
      </c>
      <c r="C33" s="17" t="s">
        <v>9</v>
      </c>
      <c r="D33" s="17" t="s">
        <v>271</v>
      </c>
      <c r="E33" s="19"/>
      <c r="F33" s="19">
        <v>99</v>
      </c>
      <c r="G33" s="19">
        <v>96</v>
      </c>
      <c r="H33" s="19">
        <v>96</v>
      </c>
      <c r="I33" s="19">
        <v>90</v>
      </c>
      <c r="J33" s="19"/>
      <c r="K33" s="19"/>
      <c r="L33" s="19"/>
      <c r="M33" s="20" cm="1">
        <f t="array" ref="M33">SUM(LARGE(E33:L33, {1,2,3,4}))</f>
        <v>381</v>
      </c>
      <c r="P33">
        <v>48</v>
      </c>
      <c r="Q33" t="s">
        <v>543</v>
      </c>
      <c r="R33">
        <v>55</v>
      </c>
    </row>
    <row r="34" spans="1:18" ht="13" x14ac:dyDescent="0.25">
      <c r="A34" s="18">
        <v>24</v>
      </c>
      <c r="B34" s="19" t="s">
        <v>238</v>
      </c>
      <c r="C34" s="19" t="s">
        <v>239</v>
      </c>
      <c r="D34" s="19" t="s">
        <v>240</v>
      </c>
      <c r="E34" s="19">
        <v>96</v>
      </c>
      <c r="F34" s="19">
        <v>94</v>
      </c>
      <c r="G34" s="19"/>
      <c r="H34" s="19">
        <v>95</v>
      </c>
      <c r="I34" s="19">
        <v>94</v>
      </c>
      <c r="J34" s="19"/>
      <c r="K34" s="19"/>
      <c r="L34" s="19"/>
      <c r="M34" s="20" cm="1">
        <f t="array" ref="M34">SUM(LARGE(E34:L34, {1,2,3,4}))</f>
        <v>379</v>
      </c>
      <c r="P34">
        <v>49</v>
      </c>
      <c r="Q34" t="s">
        <v>545</v>
      </c>
      <c r="R34">
        <v>50</v>
      </c>
    </row>
    <row r="35" spans="1:18" ht="13" x14ac:dyDescent="0.25">
      <c r="A35" s="18">
        <v>25</v>
      </c>
      <c r="B35" s="17" t="s">
        <v>129</v>
      </c>
      <c r="C35" s="17" t="s">
        <v>451</v>
      </c>
      <c r="D35" s="17" t="s">
        <v>31</v>
      </c>
      <c r="E35" s="17"/>
      <c r="F35" s="19">
        <v>71</v>
      </c>
      <c r="G35" s="19">
        <v>72</v>
      </c>
      <c r="H35" s="19">
        <v>66</v>
      </c>
      <c r="I35" s="19">
        <v>71</v>
      </c>
      <c r="J35" s="19">
        <v>77</v>
      </c>
      <c r="K35" s="19">
        <v>83</v>
      </c>
      <c r="L35" s="19">
        <v>76</v>
      </c>
      <c r="M35" s="20" cm="1">
        <f t="array" ref="M35">SUM(LARGE(E35:L35, {1,2,3,4,5}))</f>
        <v>379</v>
      </c>
      <c r="P35">
        <v>50</v>
      </c>
      <c r="Q35" t="s">
        <v>547</v>
      </c>
      <c r="R35">
        <v>34</v>
      </c>
    </row>
    <row r="36" spans="1:18" ht="13" x14ac:dyDescent="0.25">
      <c r="A36" s="18">
        <v>26</v>
      </c>
      <c r="B36" s="19" t="s">
        <v>255</v>
      </c>
      <c r="C36" s="19" t="s">
        <v>295</v>
      </c>
      <c r="D36" s="19" t="s">
        <v>77</v>
      </c>
      <c r="E36" s="19">
        <v>76</v>
      </c>
      <c r="F36" s="19">
        <v>73</v>
      </c>
      <c r="G36" s="19">
        <v>75</v>
      </c>
      <c r="H36" s="19">
        <v>73</v>
      </c>
      <c r="I36" s="19">
        <v>77</v>
      </c>
      <c r="J36" s="19"/>
      <c r="K36" s="19"/>
      <c r="L36" s="19"/>
      <c r="M36" s="20" cm="1">
        <f t="array" ref="M36">SUM(LARGE(E36:L36, {1,2,3,4,5}))</f>
        <v>374</v>
      </c>
      <c r="P36">
        <v>52</v>
      </c>
      <c r="Q36" t="s">
        <v>548</v>
      </c>
      <c r="R36">
        <v>60</v>
      </c>
    </row>
    <row r="37" spans="1:18" ht="13" x14ac:dyDescent="0.25">
      <c r="A37" s="18">
        <v>27</v>
      </c>
      <c r="B37" s="17" t="s">
        <v>281</v>
      </c>
      <c r="C37" s="17" t="s">
        <v>452</v>
      </c>
      <c r="D37" s="17" t="s">
        <v>31</v>
      </c>
      <c r="E37" s="17"/>
      <c r="F37" s="19">
        <v>70</v>
      </c>
      <c r="G37" s="19"/>
      <c r="H37" s="19">
        <v>71</v>
      </c>
      <c r="I37" s="19">
        <v>73</v>
      </c>
      <c r="J37" s="19">
        <v>73</v>
      </c>
      <c r="K37" s="19">
        <v>82</v>
      </c>
      <c r="L37" s="19">
        <v>75</v>
      </c>
      <c r="M37" s="20" cm="1">
        <f t="array" ref="M37">SUM(LARGE(E37:L37, {1,2,3,4,5}))</f>
        <v>374</v>
      </c>
      <c r="P37">
        <v>53</v>
      </c>
      <c r="Q37" t="s">
        <v>549</v>
      </c>
      <c r="R37">
        <v>41</v>
      </c>
    </row>
    <row r="38" spans="1:18" ht="13" x14ac:dyDescent="0.25">
      <c r="A38" s="18">
        <v>28</v>
      </c>
      <c r="B38" s="17" t="s">
        <v>456</v>
      </c>
      <c r="C38" s="17" t="s">
        <v>457</v>
      </c>
      <c r="D38" s="17" t="s">
        <v>458</v>
      </c>
      <c r="E38" s="17"/>
      <c r="F38" s="19">
        <v>63</v>
      </c>
      <c r="G38" s="19"/>
      <c r="H38" s="19">
        <v>68</v>
      </c>
      <c r="I38" s="19">
        <v>70</v>
      </c>
      <c r="J38" s="19"/>
      <c r="K38" s="19">
        <v>79</v>
      </c>
      <c r="L38" s="19">
        <v>82</v>
      </c>
      <c r="M38" s="20" cm="1">
        <f t="array" ref="M38">SUM(LARGE(E38:L38, {1,2,3,4,5}))</f>
        <v>362</v>
      </c>
      <c r="P38">
        <v>54</v>
      </c>
      <c r="Q38" t="s">
        <v>552</v>
      </c>
      <c r="R38">
        <v>77</v>
      </c>
    </row>
    <row r="39" spans="1:18" ht="13" x14ac:dyDescent="0.25">
      <c r="A39" s="18">
        <v>29</v>
      </c>
      <c r="B39" s="19" t="s">
        <v>301</v>
      </c>
      <c r="C39" s="19" t="s">
        <v>302</v>
      </c>
      <c r="D39" s="19" t="s">
        <v>31</v>
      </c>
      <c r="E39" s="19">
        <v>70</v>
      </c>
      <c r="F39" s="19">
        <v>72</v>
      </c>
      <c r="G39" s="19">
        <v>73</v>
      </c>
      <c r="H39" s="19">
        <v>67</v>
      </c>
      <c r="I39" s="19">
        <v>69</v>
      </c>
      <c r="J39" s="19"/>
      <c r="K39" s="19"/>
      <c r="L39" s="19"/>
      <c r="M39" s="20" cm="1">
        <f t="array" ref="M39">SUM(LARGE(E39:L39, {1,2,3,4,5}))</f>
        <v>351</v>
      </c>
      <c r="P39">
        <v>57</v>
      </c>
      <c r="Q39" t="s">
        <v>554</v>
      </c>
      <c r="R39">
        <v>44</v>
      </c>
    </row>
    <row r="40" spans="1:18" ht="13" x14ac:dyDescent="0.25">
      <c r="A40" s="18">
        <v>30</v>
      </c>
      <c r="B40" s="17" t="s">
        <v>281</v>
      </c>
      <c r="C40" s="17" t="s">
        <v>314</v>
      </c>
      <c r="D40" s="17" t="s">
        <v>31</v>
      </c>
      <c r="E40" s="19">
        <v>66</v>
      </c>
      <c r="F40" s="19">
        <v>67</v>
      </c>
      <c r="G40" s="19">
        <v>67</v>
      </c>
      <c r="H40" s="19">
        <v>65</v>
      </c>
      <c r="I40" s="19">
        <v>67</v>
      </c>
      <c r="J40" s="19">
        <v>75</v>
      </c>
      <c r="K40" s="19"/>
      <c r="L40" s="19"/>
      <c r="M40" s="20" cm="1">
        <f t="array" ref="M40">SUM(LARGE(E40:L40, {1,2,3,4,5}))</f>
        <v>342</v>
      </c>
      <c r="P40">
        <v>59</v>
      </c>
      <c r="Q40" t="s">
        <v>557</v>
      </c>
      <c r="R40">
        <v>58</v>
      </c>
    </row>
    <row r="41" spans="1:18" ht="13" x14ac:dyDescent="0.25">
      <c r="A41" s="18">
        <v>31</v>
      </c>
      <c r="B41" s="17" t="s">
        <v>459</v>
      </c>
      <c r="C41" s="17" t="s">
        <v>460</v>
      </c>
      <c r="D41" s="17" t="s">
        <v>31</v>
      </c>
      <c r="E41" s="17"/>
      <c r="F41" s="19">
        <v>62</v>
      </c>
      <c r="G41" s="19">
        <v>61</v>
      </c>
      <c r="H41" s="19">
        <v>62</v>
      </c>
      <c r="I41" s="19"/>
      <c r="J41" s="19">
        <v>72</v>
      </c>
      <c r="K41" s="19">
        <v>78</v>
      </c>
      <c r="L41" s="19"/>
      <c r="M41" s="20" cm="1">
        <f t="array" ref="M41">SUM(LARGE(E41:L41, {1,2,3,4,5}))</f>
        <v>335</v>
      </c>
      <c r="P41">
        <v>61</v>
      </c>
      <c r="Q41" t="s">
        <v>560</v>
      </c>
      <c r="R41">
        <v>38</v>
      </c>
    </row>
    <row r="42" spans="1:18" ht="13" x14ac:dyDescent="0.25">
      <c r="A42" s="18">
        <v>32</v>
      </c>
      <c r="B42" s="19" t="s">
        <v>136</v>
      </c>
      <c r="C42" s="19" t="s">
        <v>274</v>
      </c>
      <c r="D42" s="19" t="s">
        <v>31</v>
      </c>
      <c r="E42" s="19">
        <v>83</v>
      </c>
      <c r="F42" s="19">
        <v>83</v>
      </c>
      <c r="G42" s="19">
        <v>81</v>
      </c>
      <c r="H42" s="19">
        <v>83</v>
      </c>
      <c r="I42" s="19"/>
      <c r="J42" s="19"/>
      <c r="K42" s="19"/>
      <c r="L42" s="19"/>
      <c r="M42" s="20" cm="1">
        <f t="array" ref="M42">SUM(LARGE(E42:L42, {1,2,3,4}))</f>
        <v>330</v>
      </c>
      <c r="P42">
        <v>65</v>
      </c>
      <c r="Q42" t="s">
        <v>561</v>
      </c>
      <c r="R42">
        <v>70</v>
      </c>
    </row>
    <row r="43" spans="1:18" ht="13" x14ac:dyDescent="0.25">
      <c r="A43" s="18">
        <v>33</v>
      </c>
      <c r="B43" s="17" t="s">
        <v>149</v>
      </c>
      <c r="C43" s="17" t="s">
        <v>447</v>
      </c>
      <c r="D43" s="17" t="s">
        <v>77</v>
      </c>
      <c r="E43" s="17"/>
      <c r="F43" s="19">
        <v>81</v>
      </c>
      <c r="G43" s="19">
        <v>76</v>
      </c>
      <c r="H43" s="19">
        <v>84</v>
      </c>
      <c r="I43" s="19">
        <v>82</v>
      </c>
      <c r="J43" s="19"/>
      <c r="K43" s="19"/>
      <c r="L43" s="19"/>
      <c r="M43" s="20" cm="1">
        <f t="array" ref="M43">SUM(LARGE(E43:L43, {1,2,3,4}))</f>
        <v>323</v>
      </c>
    </row>
    <row r="44" spans="1:18" ht="13" x14ac:dyDescent="0.25">
      <c r="A44" s="18">
        <v>34</v>
      </c>
      <c r="B44" s="19" t="s">
        <v>281</v>
      </c>
      <c r="C44" s="19" t="s">
        <v>282</v>
      </c>
      <c r="D44" s="19" t="s">
        <v>267</v>
      </c>
      <c r="E44" s="19">
        <v>80</v>
      </c>
      <c r="F44" s="19">
        <v>78</v>
      </c>
      <c r="G44" s="19">
        <v>70</v>
      </c>
      <c r="H44" s="19"/>
      <c r="I44" s="19"/>
      <c r="J44" s="19">
        <v>79</v>
      </c>
      <c r="K44" s="19"/>
      <c r="L44" s="19"/>
      <c r="M44" s="20" cm="1">
        <f t="array" ref="M44">SUM(LARGE(E44:L44, {1,2,3,4}))</f>
        <v>307</v>
      </c>
    </row>
    <row r="45" spans="1:18" ht="13" x14ac:dyDescent="0.25">
      <c r="A45" s="18">
        <v>35</v>
      </c>
      <c r="B45" s="19" t="s">
        <v>237</v>
      </c>
      <c r="C45" s="19" t="s">
        <v>24</v>
      </c>
      <c r="D45" s="19" t="s">
        <v>25</v>
      </c>
      <c r="E45" s="19">
        <v>98</v>
      </c>
      <c r="F45" s="19"/>
      <c r="G45" s="19"/>
      <c r="H45" s="19"/>
      <c r="I45" s="19">
        <v>100</v>
      </c>
      <c r="J45" s="19"/>
      <c r="K45" s="19">
        <v>100</v>
      </c>
      <c r="L45" s="19"/>
      <c r="M45" s="20" cm="1">
        <f t="array" ref="M45">SUM(LARGE(E45:L45, {1,2,3}))</f>
        <v>298</v>
      </c>
    </row>
    <row r="46" spans="1:18" ht="13" x14ac:dyDescent="0.25">
      <c r="A46" s="18">
        <v>36</v>
      </c>
      <c r="B46" s="19" t="s">
        <v>246</v>
      </c>
      <c r="C46" s="19" t="s">
        <v>247</v>
      </c>
      <c r="D46" s="19" t="s">
        <v>186</v>
      </c>
      <c r="E46" s="19">
        <v>94</v>
      </c>
      <c r="F46" s="19">
        <v>98</v>
      </c>
      <c r="G46" s="19">
        <v>92</v>
      </c>
      <c r="H46" s="19"/>
      <c r="I46" s="19"/>
      <c r="J46" s="19"/>
      <c r="K46" s="19"/>
      <c r="L46" s="19"/>
      <c r="M46" s="20" cm="1">
        <f t="array" ref="M46">SUM(LARGE(E46:L46, {1,2,3}))</f>
        <v>284</v>
      </c>
    </row>
    <row r="47" spans="1:18" ht="13" x14ac:dyDescent="0.25">
      <c r="A47" s="18">
        <v>37</v>
      </c>
      <c r="B47" s="19" t="s">
        <v>159</v>
      </c>
      <c r="C47" s="19" t="s">
        <v>299</v>
      </c>
      <c r="D47" s="19" t="s">
        <v>31</v>
      </c>
      <c r="E47" s="19">
        <v>71</v>
      </c>
      <c r="F47" s="19"/>
      <c r="G47" s="19">
        <v>66</v>
      </c>
      <c r="H47" s="19"/>
      <c r="I47" s="19">
        <v>68</v>
      </c>
      <c r="J47" s="19">
        <v>74</v>
      </c>
      <c r="K47" s="19"/>
      <c r="L47" s="19"/>
      <c r="M47" s="20" cm="1">
        <f t="array" ref="M47">SUM(LARGE(E47:L47, {1,2,3,4}))</f>
        <v>279</v>
      </c>
    </row>
    <row r="48" spans="1:18" ht="13" x14ac:dyDescent="0.25">
      <c r="A48" s="18">
        <v>38</v>
      </c>
      <c r="B48" s="19" t="s">
        <v>248</v>
      </c>
      <c r="C48" s="19" t="s">
        <v>249</v>
      </c>
      <c r="D48" s="19" t="s">
        <v>250</v>
      </c>
      <c r="E48" s="19">
        <v>93</v>
      </c>
      <c r="F48" s="19">
        <v>92</v>
      </c>
      <c r="G48" s="19">
        <v>90</v>
      </c>
      <c r="H48" s="19"/>
      <c r="I48" s="19"/>
      <c r="J48" s="19"/>
      <c r="K48" s="19"/>
      <c r="L48" s="19"/>
      <c r="M48" s="20" cm="1">
        <f t="array" ref="M48">SUM(LARGE(E48:L48, {1,2,3}))</f>
        <v>275</v>
      </c>
    </row>
    <row r="49" spans="1:13" ht="13" x14ac:dyDescent="0.25">
      <c r="A49" s="18">
        <v>39</v>
      </c>
      <c r="B49" s="17" t="s">
        <v>136</v>
      </c>
      <c r="C49" s="17" t="s">
        <v>70</v>
      </c>
      <c r="D49" s="17" t="s">
        <v>675</v>
      </c>
      <c r="E49" s="17"/>
      <c r="F49" s="19"/>
      <c r="G49" s="19"/>
      <c r="H49" s="19">
        <v>92</v>
      </c>
      <c r="I49" s="19">
        <v>80</v>
      </c>
      <c r="J49" s="19"/>
      <c r="K49" s="19"/>
      <c r="L49" s="19">
        <v>87</v>
      </c>
      <c r="M49" s="20" cm="1">
        <f t="array" ref="M49">SUM(LARGE(E49:L49, {1,2,3}))</f>
        <v>259</v>
      </c>
    </row>
    <row r="50" spans="1:13" ht="13" x14ac:dyDescent="0.25">
      <c r="A50" s="18">
        <v>40</v>
      </c>
      <c r="B50" s="17" t="s">
        <v>134</v>
      </c>
      <c r="C50" s="17" t="s">
        <v>446</v>
      </c>
      <c r="D50" s="17" t="s">
        <v>148</v>
      </c>
      <c r="E50" s="19"/>
      <c r="F50" s="19">
        <v>90</v>
      </c>
      <c r="G50" s="19"/>
      <c r="H50" s="19">
        <v>81</v>
      </c>
      <c r="I50" s="19">
        <v>83</v>
      </c>
      <c r="J50" s="19"/>
      <c r="K50" s="19"/>
      <c r="L50" s="19"/>
      <c r="M50" s="20" cm="1">
        <f t="array" ref="M50">SUM(LARGE(E50:L50, {1,2,3}))</f>
        <v>254</v>
      </c>
    </row>
    <row r="51" spans="1:13" ht="13" x14ac:dyDescent="0.25">
      <c r="A51" s="18">
        <v>41</v>
      </c>
      <c r="B51" s="17" t="s">
        <v>395</v>
      </c>
      <c r="C51" s="17" t="s">
        <v>448</v>
      </c>
      <c r="D51" s="17" t="s">
        <v>31</v>
      </c>
      <c r="E51" s="17"/>
      <c r="F51" s="19">
        <v>77</v>
      </c>
      <c r="G51" s="19">
        <v>78</v>
      </c>
      <c r="H51" s="19"/>
      <c r="I51" s="19">
        <v>79</v>
      </c>
      <c r="J51" s="19"/>
      <c r="K51" s="19"/>
      <c r="L51" s="19"/>
      <c r="M51" s="20" cm="1">
        <f t="array" ref="M51">SUM(LARGE(E51:L51, {1,2,3}))</f>
        <v>234</v>
      </c>
    </row>
    <row r="52" spans="1:13" ht="13" x14ac:dyDescent="0.25">
      <c r="A52" s="18">
        <v>42</v>
      </c>
      <c r="B52" s="17" t="s">
        <v>234</v>
      </c>
      <c r="C52" s="17" t="s">
        <v>92</v>
      </c>
      <c r="D52" s="17" t="s">
        <v>4</v>
      </c>
      <c r="E52" s="17"/>
      <c r="F52" s="19">
        <v>61</v>
      </c>
      <c r="G52" s="19"/>
      <c r="H52" s="19"/>
      <c r="I52" s="19">
        <v>64</v>
      </c>
      <c r="J52" s="19"/>
      <c r="K52" s="19"/>
      <c r="L52" s="19">
        <v>70</v>
      </c>
      <c r="M52" s="20" cm="1">
        <f t="array" ref="M52">SUM(LARGE(E52:L52, {1,2,3}))</f>
        <v>195</v>
      </c>
    </row>
    <row r="53" spans="1:13" ht="13" x14ac:dyDescent="0.25">
      <c r="A53" s="18">
        <v>43</v>
      </c>
      <c r="B53" s="17" t="s">
        <v>268</v>
      </c>
      <c r="C53" s="17" t="s">
        <v>674</v>
      </c>
      <c r="D53" s="17" t="s">
        <v>644</v>
      </c>
      <c r="E53" s="17"/>
      <c r="F53" s="19"/>
      <c r="G53" s="19"/>
      <c r="H53" s="19">
        <v>93</v>
      </c>
      <c r="I53" s="19">
        <v>95</v>
      </c>
      <c r="J53" s="19"/>
      <c r="K53" s="19"/>
      <c r="L53" s="19"/>
      <c r="M53" s="20" cm="1">
        <f t="array" ref="M53">SUM(LARGE(E53:L53, {1,2}))</f>
        <v>188</v>
      </c>
    </row>
    <row r="54" spans="1:13" ht="13" x14ac:dyDescent="0.25">
      <c r="A54" s="18">
        <v>44</v>
      </c>
      <c r="B54" s="19" t="s">
        <v>129</v>
      </c>
      <c r="C54" s="19" t="s">
        <v>252</v>
      </c>
      <c r="D54" s="19" t="s">
        <v>60</v>
      </c>
      <c r="E54" s="19">
        <v>92</v>
      </c>
      <c r="F54" s="19"/>
      <c r="G54" s="19"/>
      <c r="H54" s="19"/>
      <c r="I54" s="19"/>
      <c r="J54" s="19"/>
      <c r="K54" s="19">
        <v>93</v>
      </c>
      <c r="L54" s="19"/>
      <c r="M54" s="20" cm="1">
        <f t="array" ref="M54">SUM(LARGE(E54:L54, {1,2}))</f>
        <v>185</v>
      </c>
    </row>
    <row r="55" spans="1:13" ht="13" x14ac:dyDescent="0.25">
      <c r="A55" s="18">
        <v>45</v>
      </c>
      <c r="B55" s="17" t="s">
        <v>425</v>
      </c>
      <c r="C55" s="17" t="s">
        <v>430</v>
      </c>
      <c r="D55" s="17" t="s">
        <v>518</v>
      </c>
      <c r="E55" s="17"/>
      <c r="F55" s="19"/>
      <c r="G55" s="19">
        <v>91</v>
      </c>
      <c r="H55" s="19"/>
      <c r="I55" s="19">
        <v>93</v>
      </c>
      <c r="J55" s="19"/>
      <c r="K55" s="19"/>
      <c r="L55" s="19"/>
      <c r="M55" s="20" cm="1">
        <f t="array" ref="M55">SUM(LARGE(E55:L55, {1,2}))</f>
        <v>184</v>
      </c>
    </row>
    <row r="56" spans="1:13" ht="13" x14ac:dyDescent="0.25">
      <c r="A56" s="18">
        <v>46</v>
      </c>
      <c r="B56" s="19" t="s">
        <v>208</v>
      </c>
      <c r="C56" s="19" t="s">
        <v>270</v>
      </c>
      <c r="D56" s="19" t="s">
        <v>271</v>
      </c>
      <c r="E56" s="19">
        <v>84</v>
      </c>
      <c r="F56" s="19">
        <v>88</v>
      </c>
      <c r="G56" s="19"/>
      <c r="H56" s="19"/>
      <c r="I56" s="19"/>
      <c r="J56" s="19"/>
      <c r="K56" s="19"/>
      <c r="L56" s="19"/>
      <c r="M56" s="20" cm="1">
        <f t="array" ref="M56">SUM(LARGE(E56:L56, {1,2}))</f>
        <v>172</v>
      </c>
    </row>
    <row r="57" spans="1:13" ht="13" x14ac:dyDescent="0.25">
      <c r="A57" s="18">
        <v>47</v>
      </c>
      <c r="B57" s="17" t="s">
        <v>676</v>
      </c>
      <c r="C57" s="17" t="s">
        <v>677</v>
      </c>
      <c r="D57" s="17" t="s">
        <v>148</v>
      </c>
      <c r="E57" s="17"/>
      <c r="F57" s="19"/>
      <c r="G57" s="19"/>
      <c r="H57" s="19">
        <v>86</v>
      </c>
      <c r="I57" s="19">
        <v>78</v>
      </c>
      <c r="J57" s="19"/>
      <c r="K57" s="19"/>
      <c r="L57" s="19"/>
      <c r="M57" s="20" cm="1">
        <f t="array" ref="M57">SUM(LARGE(E57:L57, {1,2}))</f>
        <v>164</v>
      </c>
    </row>
    <row r="58" spans="1:13" ht="13" x14ac:dyDescent="0.25">
      <c r="A58" s="18">
        <v>48</v>
      </c>
      <c r="B58" s="19" t="s">
        <v>285</v>
      </c>
      <c r="C58" s="19" t="s">
        <v>286</v>
      </c>
      <c r="D58" s="19" t="s">
        <v>287</v>
      </c>
      <c r="E58" s="19">
        <v>79</v>
      </c>
      <c r="F58" s="19">
        <v>82</v>
      </c>
      <c r="G58" s="19"/>
      <c r="H58" s="19"/>
      <c r="I58" s="19"/>
      <c r="J58" s="19"/>
      <c r="K58" s="19"/>
      <c r="L58" s="19"/>
      <c r="M58" s="20" cm="1">
        <f t="array" ref="M58">SUM(LARGE(E58:L58, {1,2}))</f>
        <v>161</v>
      </c>
    </row>
    <row r="59" spans="1:13" ht="13" x14ac:dyDescent="0.25">
      <c r="A59" s="18">
        <v>49</v>
      </c>
      <c r="B59" s="17" t="s">
        <v>166</v>
      </c>
      <c r="C59" s="17" t="s">
        <v>535</v>
      </c>
      <c r="D59" s="17" t="s">
        <v>290</v>
      </c>
      <c r="E59" s="17"/>
      <c r="F59" s="19"/>
      <c r="G59" s="19">
        <v>77</v>
      </c>
      <c r="H59" s="19">
        <v>70</v>
      </c>
      <c r="I59" s="19"/>
      <c r="J59" s="19"/>
      <c r="K59" s="19"/>
      <c r="L59" s="19"/>
      <c r="M59" s="20" cm="1">
        <f t="array" ref="M59">SUM(LARGE(E59:L59, {1,2}))</f>
        <v>147</v>
      </c>
    </row>
    <row r="60" spans="1:13" ht="13" x14ac:dyDescent="0.25">
      <c r="A60" s="18">
        <v>50</v>
      </c>
      <c r="B60" s="17" t="s">
        <v>138</v>
      </c>
      <c r="C60" s="17" t="s">
        <v>453</v>
      </c>
      <c r="D60" s="17" t="s">
        <v>31</v>
      </c>
      <c r="E60" s="17"/>
      <c r="F60" s="19">
        <v>69</v>
      </c>
      <c r="G60" s="19"/>
      <c r="H60" s="19"/>
      <c r="I60" s="19"/>
      <c r="J60" s="19">
        <v>71</v>
      </c>
      <c r="K60" s="19"/>
      <c r="L60" s="19"/>
      <c r="M60" s="20" cm="1">
        <f t="array" ref="M60">SUM(LARGE(E60:L60, {1,2}))</f>
        <v>140</v>
      </c>
    </row>
    <row r="61" spans="1:13" ht="13" x14ac:dyDescent="0.25">
      <c r="A61" s="18">
        <v>51</v>
      </c>
      <c r="B61" s="19" t="s">
        <v>255</v>
      </c>
      <c r="C61" s="19" t="s">
        <v>297</v>
      </c>
      <c r="D61" s="19" t="s">
        <v>250</v>
      </c>
      <c r="E61" s="19">
        <v>73</v>
      </c>
      <c r="F61" s="19">
        <v>66</v>
      </c>
      <c r="G61" s="19"/>
      <c r="H61" s="19"/>
      <c r="I61" s="19"/>
      <c r="J61" s="19"/>
      <c r="K61" s="19"/>
      <c r="L61" s="19"/>
      <c r="M61" s="20" cm="1">
        <f t="array" ref="M61">SUM(LARGE(E61:L61, {1,2}))</f>
        <v>139</v>
      </c>
    </row>
    <row r="62" spans="1:13" ht="13" x14ac:dyDescent="0.25">
      <c r="A62" s="18">
        <v>52</v>
      </c>
      <c r="B62" s="17" t="s">
        <v>312</v>
      </c>
      <c r="C62" s="17" t="s">
        <v>678</v>
      </c>
      <c r="D62" s="17" t="s">
        <v>31</v>
      </c>
      <c r="E62" s="17"/>
      <c r="F62" s="19"/>
      <c r="G62" s="19"/>
      <c r="H62" s="19">
        <v>63</v>
      </c>
      <c r="I62" s="19">
        <v>65</v>
      </c>
      <c r="J62" s="19"/>
      <c r="K62" s="19"/>
      <c r="L62" s="19">
        <v>71</v>
      </c>
      <c r="M62" s="20" cm="1">
        <f t="array" ref="M62">SUM(LARGE(E62:L62, {1,2}))</f>
        <v>136</v>
      </c>
    </row>
    <row r="63" spans="1:13" ht="13" x14ac:dyDescent="0.25">
      <c r="A63" s="18">
        <v>53</v>
      </c>
      <c r="B63" s="17" t="s">
        <v>513</v>
      </c>
      <c r="C63" s="17" t="s">
        <v>28</v>
      </c>
      <c r="D63" s="17" t="s">
        <v>240</v>
      </c>
      <c r="E63" s="17"/>
      <c r="F63" s="19"/>
      <c r="G63" s="19">
        <v>95</v>
      </c>
      <c r="H63" s="19"/>
      <c r="I63" s="19"/>
      <c r="J63" s="19"/>
      <c r="K63" s="19"/>
      <c r="L63" s="19"/>
      <c r="M63" s="20" cm="1">
        <f t="array" ref="M63">SUM(LARGE(E63:L63, {1}))</f>
        <v>95</v>
      </c>
    </row>
    <row r="64" spans="1:13" ht="13" x14ac:dyDescent="0.25">
      <c r="A64" s="18">
        <v>54</v>
      </c>
      <c r="B64" s="17" t="s">
        <v>513</v>
      </c>
      <c r="C64" s="17" t="s">
        <v>28</v>
      </c>
      <c r="D64" s="17" t="s">
        <v>240</v>
      </c>
      <c r="E64" s="17"/>
      <c r="F64" s="19"/>
      <c r="G64" s="19"/>
      <c r="H64" s="19">
        <v>91</v>
      </c>
      <c r="I64" s="19"/>
      <c r="J64" s="19"/>
      <c r="K64" s="19"/>
      <c r="L64" s="19"/>
      <c r="M64" s="20" cm="1">
        <f t="array" ref="M64">SUM(LARGE(E64:L64, {1}))</f>
        <v>91</v>
      </c>
    </row>
    <row r="65" spans="1:13" ht="13" x14ac:dyDescent="0.25">
      <c r="A65" s="18">
        <v>55</v>
      </c>
      <c r="B65" s="19" t="s">
        <v>264</v>
      </c>
      <c r="C65" s="19" t="s">
        <v>265</v>
      </c>
      <c r="D65" s="19" t="s">
        <v>60</v>
      </c>
      <c r="E65" s="19">
        <v>88</v>
      </c>
      <c r="F65" s="19"/>
      <c r="G65" s="19"/>
      <c r="H65" s="19"/>
      <c r="I65" s="19"/>
      <c r="J65" s="19"/>
      <c r="K65" s="19"/>
      <c r="L65" s="19"/>
      <c r="M65" s="20" cm="1">
        <f t="array" ref="M65">SUM(LARGE(E65:L65, {1}))</f>
        <v>88</v>
      </c>
    </row>
    <row r="66" spans="1:13" ht="13" x14ac:dyDescent="0.25">
      <c r="A66" s="18">
        <v>56</v>
      </c>
      <c r="B66" s="17" t="s">
        <v>420</v>
      </c>
      <c r="C66" s="17" t="s">
        <v>523</v>
      </c>
      <c r="D66" s="17" t="s">
        <v>4</v>
      </c>
      <c r="E66" s="17"/>
      <c r="F66" s="19"/>
      <c r="G66" s="19">
        <v>87</v>
      </c>
      <c r="H66" s="19"/>
      <c r="I66" s="19"/>
      <c r="J66" s="19"/>
      <c r="K66" s="19"/>
      <c r="L66" s="19"/>
      <c r="M66" s="20" cm="1">
        <f t="array" ref="M66">SUM(LARGE(E66:L66, {1}))</f>
        <v>87</v>
      </c>
    </row>
    <row r="67" spans="1:13" ht="13" x14ac:dyDescent="0.25">
      <c r="A67" s="18">
        <v>57</v>
      </c>
      <c r="B67" s="19" t="s">
        <v>151</v>
      </c>
      <c r="C67" s="19" t="s">
        <v>296</v>
      </c>
      <c r="D67" s="19"/>
      <c r="E67" s="19">
        <v>75</v>
      </c>
      <c r="F67" s="19"/>
      <c r="G67" s="19"/>
      <c r="H67" s="19"/>
      <c r="I67" s="19"/>
      <c r="J67" s="19"/>
      <c r="K67" s="19"/>
      <c r="L67" s="19"/>
      <c r="M67" s="20" cm="1">
        <f t="array" ref="M67">SUM(LARGE(E67:L67, {1}))</f>
        <v>75</v>
      </c>
    </row>
    <row r="68" spans="1:13" ht="13" x14ac:dyDescent="0.25">
      <c r="A68" s="18">
        <v>58</v>
      </c>
      <c r="B68" s="17" t="s">
        <v>281</v>
      </c>
      <c r="C68" s="17" t="s">
        <v>450</v>
      </c>
      <c r="D68" s="17" t="s">
        <v>240</v>
      </c>
      <c r="E68" s="17"/>
      <c r="F68" s="19">
        <v>74</v>
      </c>
      <c r="G68" s="19"/>
      <c r="H68" s="19"/>
      <c r="I68" s="19"/>
      <c r="J68" s="19"/>
      <c r="K68" s="19"/>
      <c r="L68" s="19"/>
      <c r="M68" s="20" cm="1">
        <f t="array" ref="M68">SUM(LARGE(E68:L68, {1}))</f>
        <v>74</v>
      </c>
    </row>
    <row r="69" spans="1:13" ht="13" x14ac:dyDescent="0.25">
      <c r="A69" s="18">
        <v>59</v>
      </c>
      <c r="B69" s="19" t="s">
        <v>246</v>
      </c>
      <c r="C69" s="19" t="s">
        <v>298</v>
      </c>
      <c r="D69" s="19" t="str">
        <f>"Bolsover &amp; District Cycling Club"</f>
        <v>Bolsover &amp; District Cycling Club</v>
      </c>
      <c r="E69" s="19">
        <v>72</v>
      </c>
      <c r="F69" s="19"/>
      <c r="G69" s="19"/>
      <c r="H69" s="19"/>
      <c r="I69" s="19"/>
      <c r="J69" s="19"/>
      <c r="K69" s="19"/>
      <c r="L69" s="19"/>
      <c r="M69" s="20" cm="1">
        <f t="array" ref="M69">SUM(LARGE(E69:L69, {1}))</f>
        <v>72</v>
      </c>
    </row>
    <row r="70" spans="1:13" ht="13" x14ac:dyDescent="0.25">
      <c r="A70" s="18">
        <v>60</v>
      </c>
      <c r="B70" s="17" t="s">
        <v>317</v>
      </c>
      <c r="C70" s="17" t="s">
        <v>92</v>
      </c>
      <c r="D70" s="17" t="s">
        <v>31</v>
      </c>
      <c r="E70" s="17"/>
      <c r="F70" s="19"/>
      <c r="G70" s="19">
        <v>71</v>
      </c>
      <c r="H70" s="19"/>
      <c r="I70" s="19"/>
      <c r="J70" s="19"/>
      <c r="K70" s="19"/>
      <c r="L70" s="19"/>
      <c r="M70" s="20" cm="1">
        <f t="array" ref="M70">SUM(LARGE(E70:L70, {1}))</f>
        <v>71</v>
      </c>
    </row>
    <row r="71" spans="1:13" ht="13" x14ac:dyDescent="0.25">
      <c r="A71" s="18">
        <v>61</v>
      </c>
      <c r="B71" s="19" t="s">
        <v>306</v>
      </c>
      <c r="C71" s="19" t="s">
        <v>307</v>
      </c>
      <c r="D71" s="19" t="s">
        <v>305</v>
      </c>
      <c r="E71" s="19">
        <v>69</v>
      </c>
      <c r="F71" s="19"/>
      <c r="G71" s="19"/>
      <c r="H71" s="19"/>
      <c r="I71" s="19"/>
      <c r="J71" s="19"/>
      <c r="K71" s="19"/>
      <c r="L71" s="19"/>
      <c r="M71" s="20" cm="1">
        <f t="array" ref="M71">SUM(LARGE(E71:L71, {1}))</f>
        <v>69</v>
      </c>
    </row>
    <row r="72" spans="1:13" ht="13" x14ac:dyDescent="0.25">
      <c r="A72" s="18">
        <v>62</v>
      </c>
      <c r="B72" s="19" t="s">
        <v>149</v>
      </c>
      <c r="C72" s="19" t="s">
        <v>308</v>
      </c>
      <c r="D72" s="19" t="s">
        <v>309</v>
      </c>
      <c r="E72" s="19">
        <v>68</v>
      </c>
      <c r="F72" s="19"/>
      <c r="G72" s="19"/>
      <c r="H72" s="19"/>
      <c r="I72" s="19"/>
      <c r="J72" s="19"/>
      <c r="K72" s="19"/>
      <c r="L72" s="19"/>
      <c r="M72" s="20" cm="1">
        <f t="array" ref="M72">SUM(LARGE(E72:L72, {1}))</f>
        <v>68</v>
      </c>
    </row>
    <row r="73" spans="1:13" ht="13" x14ac:dyDescent="0.25">
      <c r="A73" s="18">
        <v>63</v>
      </c>
      <c r="B73" s="17" t="s">
        <v>134</v>
      </c>
      <c r="C73" s="17" t="s">
        <v>546</v>
      </c>
      <c r="D73" s="17" t="s">
        <v>4</v>
      </c>
      <c r="E73" s="17"/>
      <c r="F73" s="19"/>
      <c r="G73" s="19">
        <v>68</v>
      </c>
      <c r="H73" s="19"/>
      <c r="I73" s="19"/>
      <c r="J73" s="19"/>
      <c r="K73" s="19"/>
      <c r="L73" s="19"/>
      <c r="M73" s="20" cm="1">
        <f t="array" ref="M73">SUM(LARGE(E73:L73, {1}))</f>
        <v>68</v>
      </c>
    </row>
    <row r="74" spans="1:13" ht="13" x14ac:dyDescent="0.25">
      <c r="A74" s="18">
        <v>64</v>
      </c>
      <c r="B74" s="19" t="s">
        <v>310</v>
      </c>
      <c r="C74" s="19" t="s">
        <v>311</v>
      </c>
      <c r="D74" s="19" t="s">
        <v>31</v>
      </c>
      <c r="E74" s="19">
        <v>67</v>
      </c>
      <c r="F74" s="19"/>
      <c r="G74" s="19"/>
      <c r="H74" s="19"/>
      <c r="I74" s="19"/>
      <c r="J74" s="19"/>
      <c r="K74" s="19"/>
      <c r="L74" s="19"/>
      <c r="M74" s="20" cm="1">
        <f t="array" ref="M74">SUM(LARGE(E74:L74, {1}))</f>
        <v>67</v>
      </c>
    </row>
    <row r="75" spans="1:13" ht="13" x14ac:dyDescent="0.25">
      <c r="A75" s="18">
        <v>65</v>
      </c>
      <c r="B75" s="17" t="s">
        <v>268</v>
      </c>
      <c r="C75" s="17" t="s">
        <v>454</v>
      </c>
      <c r="D75" s="17" t="s">
        <v>31</v>
      </c>
      <c r="E75" s="17"/>
      <c r="F75" s="19">
        <v>65</v>
      </c>
      <c r="G75" s="19"/>
      <c r="H75" s="19"/>
      <c r="I75" s="19"/>
      <c r="J75" s="19"/>
      <c r="K75" s="19"/>
      <c r="L75" s="19"/>
      <c r="M75" s="20" cm="1">
        <f t="array" ref="M75">SUM(LARGE(E75:L75, {1}))</f>
        <v>65</v>
      </c>
    </row>
    <row r="76" spans="1:13" ht="13" x14ac:dyDescent="0.25">
      <c r="A76" s="18">
        <v>66</v>
      </c>
      <c r="B76" s="17" t="s">
        <v>550</v>
      </c>
      <c r="C76" s="17" t="s">
        <v>551</v>
      </c>
      <c r="D76" s="17" t="s">
        <v>290</v>
      </c>
      <c r="E76" s="17"/>
      <c r="F76" s="19"/>
      <c r="G76" s="19">
        <v>65</v>
      </c>
      <c r="H76" s="19"/>
      <c r="I76" s="19"/>
      <c r="J76" s="19"/>
      <c r="K76" s="19"/>
      <c r="L76" s="19"/>
      <c r="M76" s="20" cm="1">
        <f t="array" ref="M76">SUM(LARGE(E76:L76, {1}))</f>
        <v>65</v>
      </c>
    </row>
    <row r="77" spans="1:13" ht="13" x14ac:dyDescent="0.25">
      <c r="A77" s="18">
        <v>67</v>
      </c>
      <c r="B77" s="19" t="s">
        <v>317</v>
      </c>
      <c r="C77" s="19" t="s">
        <v>318</v>
      </c>
      <c r="D77" s="19" t="s">
        <v>31</v>
      </c>
      <c r="E77" s="19">
        <v>64</v>
      </c>
      <c r="F77" s="19"/>
      <c r="G77" s="19"/>
      <c r="H77" s="19"/>
      <c r="I77" s="19"/>
      <c r="J77" s="19"/>
      <c r="K77" s="19"/>
      <c r="L77" s="19"/>
      <c r="M77" s="20" cm="1">
        <f t="array" ref="M77">SUM(LARGE(E77:L77, {1}))</f>
        <v>64</v>
      </c>
    </row>
    <row r="78" spans="1:13" ht="13" x14ac:dyDescent="0.25">
      <c r="A78" s="18">
        <v>68</v>
      </c>
      <c r="B78" s="17" t="s">
        <v>246</v>
      </c>
      <c r="C78" s="17" t="s">
        <v>298</v>
      </c>
      <c r="D78" s="17" t="s">
        <v>455</v>
      </c>
      <c r="E78" s="17"/>
      <c r="F78" s="19">
        <v>64</v>
      </c>
      <c r="G78" s="19"/>
      <c r="H78" s="19"/>
      <c r="I78" s="19"/>
      <c r="J78" s="19"/>
      <c r="K78" s="19"/>
      <c r="L78" s="19"/>
      <c r="M78" s="20" cm="1">
        <f t="array" ref="M78">SUM(LARGE(E78:L78, {1}))</f>
        <v>64</v>
      </c>
    </row>
    <row r="79" spans="1:13" ht="13" x14ac:dyDescent="0.25">
      <c r="A79" s="18">
        <v>69</v>
      </c>
      <c r="B79" s="17" t="s">
        <v>372</v>
      </c>
      <c r="C79" s="17" t="s">
        <v>553</v>
      </c>
      <c r="D79" s="17" t="s">
        <v>15</v>
      </c>
      <c r="E79" s="17"/>
      <c r="F79" s="19"/>
      <c r="G79" s="19">
        <v>64</v>
      </c>
      <c r="H79" s="19"/>
      <c r="I79" s="19"/>
      <c r="J79" s="19"/>
      <c r="K79" s="19"/>
      <c r="L79" s="19"/>
      <c r="M79" s="20" cm="1">
        <f t="array" ref="M79">SUM(LARGE(E79:L79, {1}))</f>
        <v>64</v>
      </c>
    </row>
    <row r="80" spans="1:13" ht="13" x14ac:dyDescent="0.25">
      <c r="A80" s="18">
        <v>70</v>
      </c>
      <c r="B80" s="19" t="s">
        <v>159</v>
      </c>
      <c r="C80" s="19" t="s">
        <v>320</v>
      </c>
      <c r="D80" s="19" t="s">
        <v>31</v>
      </c>
      <c r="E80" s="19">
        <v>63</v>
      </c>
      <c r="F80" s="19"/>
      <c r="G80" s="19"/>
      <c r="H80" s="19"/>
      <c r="I80" s="19"/>
      <c r="J80" s="19"/>
      <c r="K80" s="19"/>
      <c r="L80" s="19"/>
      <c r="M80" s="20" cm="1">
        <f t="array" ref="M80">SUM(LARGE(E80:L80, {1}))</f>
        <v>63</v>
      </c>
    </row>
    <row r="81" spans="1:13" ht="13" x14ac:dyDescent="0.25">
      <c r="A81" s="18">
        <v>71</v>
      </c>
      <c r="B81" s="17" t="s">
        <v>555</v>
      </c>
      <c r="C81" s="17" t="s">
        <v>556</v>
      </c>
      <c r="D81" s="17" t="s">
        <v>471</v>
      </c>
      <c r="E81" s="17"/>
      <c r="F81" s="19"/>
      <c r="G81" s="19">
        <v>63</v>
      </c>
      <c r="H81" s="19"/>
      <c r="I81" s="19"/>
      <c r="J81" s="19"/>
      <c r="K81" s="19"/>
      <c r="L81" s="19"/>
      <c r="M81" s="20" cm="1">
        <f t="array" ref="M81">SUM(LARGE(E81:L81, {1}))</f>
        <v>63</v>
      </c>
    </row>
    <row r="82" spans="1:13" ht="13" x14ac:dyDescent="0.25">
      <c r="A82" s="18">
        <v>72</v>
      </c>
      <c r="B82" s="17" t="s">
        <v>558</v>
      </c>
      <c r="C82" s="17" t="s">
        <v>559</v>
      </c>
      <c r="D82" s="17" t="s">
        <v>471</v>
      </c>
      <c r="E82" s="17"/>
      <c r="F82" s="19"/>
      <c r="G82" s="19">
        <v>62</v>
      </c>
      <c r="H82" s="19"/>
      <c r="I82" s="19"/>
      <c r="J82" s="19"/>
      <c r="K82" s="19"/>
      <c r="L82" s="19"/>
      <c r="M82" s="20" cm="1">
        <f t="array" ref="M82">SUM(LARGE(E82:L82, {1}))</f>
        <v>62</v>
      </c>
    </row>
    <row r="83" spans="1:13" ht="13" x14ac:dyDescent="0.25">
      <c r="A83" s="18">
        <v>73</v>
      </c>
      <c r="B83" s="17" t="s">
        <v>129</v>
      </c>
      <c r="C83" s="17" t="s">
        <v>76</v>
      </c>
      <c r="D83" s="17" t="s">
        <v>77</v>
      </c>
      <c r="E83" s="17"/>
      <c r="F83" s="19"/>
      <c r="G83" s="19">
        <v>60</v>
      </c>
      <c r="H83" s="19"/>
      <c r="I83" s="19"/>
      <c r="J83" s="19"/>
      <c r="K83" s="19"/>
      <c r="L83" s="19"/>
      <c r="M83" s="20" cm="1">
        <f t="array" ref="M83">SUM(LARGE(E83:L83, {1}))</f>
        <v>60</v>
      </c>
    </row>
    <row r="84" spans="1:13" ht="13" x14ac:dyDescent="0.25">
      <c r="A84" s="18">
        <v>74</v>
      </c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20"/>
    </row>
    <row r="85" spans="1:13" ht="12.5" x14ac:dyDescent="0.25">
      <c r="F85" s="1"/>
      <c r="G85" s="1"/>
      <c r="H85" s="1"/>
      <c r="I85" s="1"/>
      <c r="J85" s="1"/>
      <c r="K85" s="1"/>
      <c r="L85" s="1"/>
    </row>
    <row r="86" spans="1:13" ht="12.5" x14ac:dyDescent="0.25">
      <c r="F86" s="1"/>
      <c r="G86" s="1"/>
      <c r="H86" s="1"/>
      <c r="I86" s="1"/>
      <c r="J86" s="1"/>
      <c r="K86" s="1"/>
      <c r="L86" s="1"/>
    </row>
    <row r="87" spans="1:13" ht="12.5" x14ac:dyDescent="0.25">
      <c r="F87" s="1"/>
      <c r="G87" s="1"/>
      <c r="H87" s="1"/>
      <c r="I87" s="1"/>
      <c r="J87" s="1"/>
      <c r="K87" s="1"/>
      <c r="L87" s="1"/>
    </row>
    <row r="88" spans="1:13" ht="12.5" x14ac:dyDescent="0.25">
      <c r="F88" s="1"/>
      <c r="G88" s="1"/>
      <c r="H88" s="1"/>
      <c r="I88" s="1"/>
      <c r="J88" s="1"/>
      <c r="K88" s="1"/>
      <c r="L88" s="1"/>
    </row>
    <row r="89" spans="1:13" ht="12.5" x14ac:dyDescent="0.25">
      <c r="F89" s="1"/>
      <c r="G89" s="1"/>
      <c r="H89" s="1"/>
      <c r="I89" s="1"/>
      <c r="J89" s="1"/>
      <c r="K89" s="1"/>
      <c r="L89" s="1"/>
    </row>
    <row r="90" spans="1:13" ht="12.5" x14ac:dyDescent="0.25">
      <c r="F90" s="1"/>
      <c r="G90" s="1"/>
      <c r="H90" s="1"/>
      <c r="I90" s="1"/>
      <c r="J90" s="1"/>
      <c r="K90" s="1"/>
      <c r="L90" s="1"/>
    </row>
    <row r="91" spans="1:13" ht="12.5" x14ac:dyDescent="0.25">
      <c r="F91" s="1"/>
      <c r="G91" s="1"/>
      <c r="H91" s="1"/>
      <c r="I91" s="1"/>
      <c r="J91" s="1"/>
      <c r="K91" s="1"/>
      <c r="L91" s="1"/>
    </row>
  </sheetData>
  <sortState xmlns:xlrd2="http://schemas.microsoft.com/office/spreadsheetml/2017/richdata2" ref="B11:M84">
    <sortCondition descending="1" ref="M11:M84"/>
  </sortState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outlinePr summaryBelow="0" summaryRight="0"/>
  </sheetPr>
  <dimension ref="A1:AL91"/>
  <sheetViews>
    <sheetView zoomScale="120" zoomScaleNormal="120" workbookViewId="0">
      <selection activeCell="A7" sqref="A7"/>
    </sheetView>
  </sheetViews>
  <sheetFormatPr defaultColWidth="12.6328125" defaultRowHeight="15.75" customHeight="1" x14ac:dyDescent="0.25"/>
  <cols>
    <col min="1" max="1" width="16.36328125" customWidth="1"/>
    <col min="4" max="4" width="23.54296875" bestFit="1" customWidth="1"/>
    <col min="7" max="7" width="13.6328125" bestFit="1" customWidth="1"/>
    <col min="8" max="12" width="13.6328125" customWidth="1"/>
    <col min="16" max="18" width="0" hidden="1" customWidth="1"/>
    <col min="21" max="21" width="24.54296875" bestFit="1" customWidth="1"/>
    <col min="22" max="33" width="0" hidden="1" customWidth="1"/>
    <col min="36" max="36" width="0" hidden="1" customWidth="1"/>
  </cols>
  <sheetData>
    <row r="1" spans="1:38" ht="15.75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P1">
        <v>4</v>
      </c>
      <c r="Q1" t="s">
        <v>562</v>
      </c>
      <c r="R1">
        <v>76</v>
      </c>
      <c r="Y1" s="14"/>
      <c r="Z1" s="14"/>
      <c r="AA1" s="14"/>
      <c r="AB1" s="14"/>
      <c r="AC1" s="14"/>
      <c r="AD1" s="14"/>
      <c r="AE1" s="14"/>
      <c r="AF1" s="14"/>
    </row>
    <row r="2" spans="1:38" ht="15.7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P2">
        <v>8</v>
      </c>
      <c r="Q2" t="s">
        <v>564</v>
      </c>
      <c r="R2">
        <v>8</v>
      </c>
      <c r="Y2" s="14"/>
      <c r="Z2" s="14"/>
      <c r="AA2" s="14"/>
      <c r="AB2" s="14"/>
      <c r="AC2" s="14"/>
      <c r="AD2" s="14"/>
      <c r="AE2" s="14"/>
      <c r="AF2" s="14"/>
      <c r="AJ2">
        <v>939756</v>
      </c>
    </row>
    <row r="3" spans="1:38" ht="15.75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P3">
        <v>14</v>
      </c>
      <c r="Q3" t="s">
        <v>565</v>
      </c>
      <c r="R3">
        <v>29</v>
      </c>
      <c r="Y3" s="14"/>
      <c r="Z3" s="14"/>
      <c r="AA3" s="14"/>
      <c r="AB3" s="14"/>
      <c r="AC3" s="14"/>
      <c r="AD3" s="14"/>
      <c r="AE3" s="14"/>
      <c r="AF3" s="14"/>
      <c r="AJ3">
        <v>418498</v>
      </c>
    </row>
    <row r="4" spans="1:38" ht="15.75" customHeight="1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P4">
        <v>17</v>
      </c>
      <c r="Q4" t="s">
        <v>566</v>
      </c>
      <c r="R4">
        <v>20</v>
      </c>
      <c r="Y4" s="14"/>
      <c r="Z4" s="14"/>
      <c r="AA4" s="14"/>
      <c r="AB4" s="14"/>
      <c r="AC4" s="14"/>
      <c r="AD4" s="14"/>
      <c r="AE4" s="14"/>
      <c r="AF4" s="14"/>
      <c r="AJ4">
        <v>836688</v>
      </c>
    </row>
    <row r="5" spans="1:38" ht="15.75" customHeight="1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P5">
        <v>18</v>
      </c>
      <c r="Q5" t="s">
        <v>567</v>
      </c>
      <c r="R5">
        <v>9</v>
      </c>
      <c r="Y5" s="14"/>
      <c r="Z5" s="14"/>
      <c r="AA5" s="14"/>
      <c r="AB5" s="14"/>
      <c r="AC5" s="14"/>
      <c r="AD5" s="14"/>
      <c r="AE5" s="14"/>
      <c r="AF5" s="14"/>
      <c r="AJ5">
        <v>1229035</v>
      </c>
    </row>
    <row r="6" spans="1:38" ht="15.75" customHeight="1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>
        <v>21</v>
      </c>
      <c r="Q6" t="s">
        <v>568</v>
      </c>
      <c r="R6">
        <v>67</v>
      </c>
      <c r="Y6" s="14"/>
      <c r="Z6" s="14"/>
      <c r="AA6" s="14"/>
      <c r="AB6" s="14"/>
      <c r="AC6" s="14"/>
      <c r="AD6" s="14"/>
      <c r="AE6" s="14"/>
      <c r="AF6" s="14"/>
      <c r="AJ6">
        <v>414136</v>
      </c>
    </row>
    <row r="7" spans="1:38" ht="15.75" customHeight="1" x14ac:dyDescent="0.25">
      <c r="A7" s="3" t="s">
        <v>706</v>
      </c>
      <c r="B7" s="4"/>
      <c r="C7" s="4"/>
      <c r="D7" s="4"/>
      <c r="E7" s="3" t="s">
        <v>694</v>
      </c>
      <c r="F7" s="4"/>
      <c r="G7" s="4"/>
      <c r="H7" s="4"/>
      <c r="I7" s="4"/>
      <c r="J7" s="4"/>
      <c r="K7" s="4"/>
      <c r="L7" s="4"/>
      <c r="M7" s="4"/>
      <c r="N7" s="4"/>
      <c r="O7" s="4"/>
      <c r="P7">
        <v>23</v>
      </c>
      <c r="Q7" t="s">
        <v>571</v>
      </c>
      <c r="R7">
        <v>66</v>
      </c>
      <c r="Y7" s="14"/>
      <c r="Z7" s="14"/>
      <c r="AA7" s="14"/>
      <c r="AB7" s="14"/>
      <c r="AC7" s="14"/>
      <c r="AD7" s="14"/>
      <c r="AE7" s="14"/>
      <c r="AF7" s="14"/>
      <c r="AJ7">
        <v>877004</v>
      </c>
    </row>
    <row r="8" spans="1:38" ht="15.75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>
        <v>27</v>
      </c>
      <c r="Q8" t="s">
        <v>574</v>
      </c>
      <c r="R8">
        <v>49</v>
      </c>
      <c r="Y8" s="14"/>
      <c r="Z8" s="14"/>
      <c r="AA8" s="14"/>
      <c r="AB8" s="14"/>
      <c r="AC8" s="14"/>
      <c r="AD8" s="14"/>
      <c r="AE8" s="14"/>
      <c r="AF8" s="14"/>
      <c r="AJ8">
        <v>432441</v>
      </c>
    </row>
    <row r="9" spans="1:38" ht="15.75" customHeight="1" x14ac:dyDescent="0.25">
      <c r="A9" s="10" t="s">
        <v>428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>
        <v>32</v>
      </c>
      <c r="Q9" t="s">
        <v>575</v>
      </c>
      <c r="R9">
        <v>18</v>
      </c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</row>
    <row r="10" spans="1:38" ht="13" x14ac:dyDescent="0.25">
      <c r="A10" s="7" t="s">
        <v>321</v>
      </c>
      <c r="B10" s="7" t="s">
        <v>322</v>
      </c>
      <c r="C10" s="7" t="s">
        <v>323</v>
      </c>
      <c r="D10" s="7" t="s">
        <v>0</v>
      </c>
      <c r="E10" s="9" t="s">
        <v>324</v>
      </c>
      <c r="F10" s="9" t="s">
        <v>326</v>
      </c>
      <c r="G10" s="9" t="s">
        <v>472</v>
      </c>
      <c r="H10" s="9" t="s">
        <v>630</v>
      </c>
      <c r="I10" s="9" t="s">
        <v>682</v>
      </c>
      <c r="J10" s="9" t="s">
        <v>683</v>
      </c>
      <c r="K10" s="9" t="s">
        <v>693</v>
      </c>
      <c r="L10" s="9" t="s">
        <v>700</v>
      </c>
      <c r="M10" s="9" t="s">
        <v>349</v>
      </c>
      <c r="N10" s="4"/>
      <c r="O10" s="4"/>
      <c r="P10">
        <v>36</v>
      </c>
      <c r="Q10" t="s">
        <v>576</v>
      </c>
      <c r="R10">
        <v>42</v>
      </c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</row>
    <row r="11" spans="1:38" ht="15.75" customHeight="1" x14ac:dyDescent="0.25">
      <c r="A11" s="18">
        <f t="shared" ref="A11:A45" si="0">ROW() - ROW($A$11) + 1</f>
        <v>1</v>
      </c>
      <c r="B11" s="44" t="s">
        <v>176</v>
      </c>
      <c r="C11" s="44" t="s">
        <v>177</v>
      </c>
      <c r="D11" s="44" t="s">
        <v>135</v>
      </c>
      <c r="E11" s="44">
        <v>99</v>
      </c>
      <c r="F11" s="44">
        <v>99</v>
      </c>
      <c r="G11" s="44">
        <v>99</v>
      </c>
      <c r="H11" s="44">
        <v>100</v>
      </c>
      <c r="I11" s="44">
        <v>100</v>
      </c>
      <c r="J11" s="44">
        <v>100</v>
      </c>
      <c r="K11" s="44">
        <v>100</v>
      </c>
      <c r="L11" s="44">
        <v>100</v>
      </c>
      <c r="M11" s="20" cm="1">
        <f t="array" ref="M11">SUM(LARGE(E11:L11, {1,2,3,4,5}))</f>
        <v>500</v>
      </c>
      <c r="P11">
        <v>66</v>
      </c>
      <c r="Q11" t="s">
        <v>577</v>
      </c>
      <c r="R11">
        <v>17</v>
      </c>
    </row>
    <row r="12" spans="1:38" ht="15.75" customHeight="1" x14ac:dyDescent="0.25">
      <c r="A12" s="18">
        <f t="shared" si="0"/>
        <v>2</v>
      </c>
      <c r="B12" s="44" t="s">
        <v>241</v>
      </c>
      <c r="C12" s="44" t="s">
        <v>242</v>
      </c>
      <c r="D12" s="46" t="s">
        <v>563</v>
      </c>
      <c r="E12" s="44">
        <v>100</v>
      </c>
      <c r="F12" s="44">
        <v>100</v>
      </c>
      <c r="G12" s="44">
        <v>100</v>
      </c>
      <c r="H12" s="44"/>
      <c r="I12" s="44">
        <v>99</v>
      </c>
      <c r="J12" s="44">
        <v>98</v>
      </c>
      <c r="K12" s="44"/>
      <c r="L12" s="44"/>
      <c r="M12" s="20" cm="1">
        <f t="array" ref="M12">SUM(LARGE(E12:L12, {1,2,3,4,5}))</f>
        <v>497</v>
      </c>
      <c r="P12">
        <v>39</v>
      </c>
      <c r="Q12" t="s">
        <v>578</v>
      </c>
      <c r="R12">
        <v>62</v>
      </c>
    </row>
    <row r="13" spans="1:38" ht="15.75" customHeight="1" x14ac:dyDescent="0.25">
      <c r="A13" s="18">
        <f t="shared" si="0"/>
        <v>3</v>
      </c>
      <c r="B13" s="44" t="s">
        <v>176</v>
      </c>
      <c r="C13" s="44" t="s">
        <v>431</v>
      </c>
      <c r="D13" s="44" t="s">
        <v>280</v>
      </c>
      <c r="E13" s="46"/>
      <c r="F13" s="44">
        <v>96</v>
      </c>
      <c r="G13" s="44">
        <v>98</v>
      </c>
      <c r="H13" s="44">
        <v>99</v>
      </c>
      <c r="I13" s="44">
        <v>94</v>
      </c>
      <c r="J13" s="44">
        <v>96</v>
      </c>
      <c r="K13" s="44">
        <v>98</v>
      </c>
      <c r="L13" s="44">
        <v>98</v>
      </c>
      <c r="M13" s="20" cm="1">
        <f t="array" ref="M13">SUM(LARGE(E13:L13, {1,2,3,4,5}))</f>
        <v>489</v>
      </c>
      <c r="P13">
        <v>44</v>
      </c>
      <c r="Q13" t="s">
        <v>579</v>
      </c>
      <c r="R13">
        <v>39</v>
      </c>
    </row>
    <row r="14" spans="1:38" ht="15.75" customHeight="1" x14ac:dyDescent="0.25">
      <c r="A14" s="18">
        <f t="shared" si="0"/>
        <v>4</v>
      </c>
      <c r="B14" s="47" t="s">
        <v>159</v>
      </c>
      <c r="C14" s="47" t="s">
        <v>251</v>
      </c>
      <c r="D14" s="47" t="s">
        <v>408</v>
      </c>
      <c r="E14" s="47">
        <v>98</v>
      </c>
      <c r="F14" s="47">
        <v>94</v>
      </c>
      <c r="G14" s="47">
        <v>96</v>
      </c>
      <c r="H14" s="47">
        <v>95</v>
      </c>
      <c r="I14" s="47">
        <v>97</v>
      </c>
      <c r="J14" s="47">
        <v>97</v>
      </c>
      <c r="K14" s="47">
        <v>97</v>
      </c>
      <c r="L14" s="47">
        <v>97</v>
      </c>
      <c r="M14" s="20" cm="1">
        <f t="array" ref="M14">SUM(LARGE(E14:L14, {1,2,3,4,5}))</f>
        <v>486</v>
      </c>
      <c r="P14">
        <v>45</v>
      </c>
      <c r="Q14" t="s">
        <v>580</v>
      </c>
      <c r="R14">
        <v>71</v>
      </c>
    </row>
    <row r="15" spans="1:38" ht="15.75" customHeight="1" x14ac:dyDescent="0.25">
      <c r="A15" s="18">
        <f t="shared" si="0"/>
        <v>5</v>
      </c>
      <c r="B15" s="48" t="s">
        <v>680</v>
      </c>
      <c r="C15" s="48" t="s">
        <v>681</v>
      </c>
      <c r="D15" s="48" t="s">
        <v>435</v>
      </c>
      <c r="E15" s="48"/>
      <c r="F15" s="47"/>
      <c r="G15" s="47"/>
      <c r="H15" s="47">
        <v>94</v>
      </c>
      <c r="I15" s="47">
        <v>98</v>
      </c>
      <c r="J15" s="47">
        <v>99</v>
      </c>
      <c r="K15" s="47">
        <v>99</v>
      </c>
      <c r="L15" s="47">
        <v>96</v>
      </c>
      <c r="M15" s="20" cm="1">
        <f t="array" ref="M15">SUM(LARGE(E15:L15, {1,2,3,4,5}))</f>
        <v>486</v>
      </c>
      <c r="P15">
        <v>47</v>
      </c>
      <c r="Q15" t="s">
        <v>583</v>
      </c>
      <c r="R15">
        <v>43</v>
      </c>
    </row>
    <row r="16" spans="1:38" ht="15.75" customHeight="1" x14ac:dyDescent="0.25">
      <c r="A16" s="18">
        <f t="shared" si="0"/>
        <v>6</v>
      </c>
      <c r="B16" s="47" t="s">
        <v>272</v>
      </c>
      <c r="C16" s="47" t="s">
        <v>160</v>
      </c>
      <c r="D16" s="47" t="s">
        <v>273</v>
      </c>
      <c r="E16" s="47">
        <v>95</v>
      </c>
      <c r="F16" s="47">
        <v>93</v>
      </c>
      <c r="G16" s="47">
        <v>93</v>
      </c>
      <c r="H16" s="47">
        <v>96</v>
      </c>
      <c r="I16" s="47">
        <v>96</v>
      </c>
      <c r="J16" s="47">
        <v>95</v>
      </c>
      <c r="K16" s="47">
        <v>96</v>
      </c>
      <c r="L16" s="47"/>
      <c r="M16" s="20" cm="1">
        <f t="array" ref="M16">SUM(LARGE(E16:L16, {1,2,3,4,5}))</f>
        <v>478</v>
      </c>
      <c r="P16">
        <v>51</v>
      </c>
      <c r="Q16" t="s">
        <v>584</v>
      </c>
      <c r="R16">
        <v>74</v>
      </c>
    </row>
    <row r="17" spans="1:18" ht="15.75" customHeight="1" x14ac:dyDescent="0.25">
      <c r="A17" s="18">
        <f t="shared" si="0"/>
        <v>7</v>
      </c>
      <c r="B17" s="47" t="s">
        <v>246</v>
      </c>
      <c r="C17" s="47" t="s">
        <v>259</v>
      </c>
      <c r="D17" s="47" t="s">
        <v>260</v>
      </c>
      <c r="E17" s="47">
        <v>96</v>
      </c>
      <c r="F17" s="47">
        <v>91</v>
      </c>
      <c r="G17" s="47">
        <v>91</v>
      </c>
      <c r="H17" s="47"/>
      <c r="I17" s="47">
        <v>91</v>
      </c>
      <c r="J17" s="47">
        <v>94</v>
      </c>
      <c r="K17" s="47"/>
      <c r="L17" s="47">
        <v>94</v>
      </c>
      <c r="M17" s="20" cm="1">
        <f t="array" ref="M17">SUM(LARGE(E17:L17, {1,2,3,4,5}))</f>
        <v>466</v>
      </c>
      <c r="P17">
        <v>55</v>
      </c>
      <c r="Q17" t="s">
        <v>586</v>
      </c>
      <c r="R17">
        <v>32</v>
      </c>
    </row>
    <row r="18" spans="1:18" ht="15.75" customHeight="1" x14ac:dyDescent="0.25">
      <c r="A18" s="18">
        <f t="shared" si="0"/>
        <v>8</v>
      </c>
      <c r="B18" s="47" t="s">
        <v>248</v>
      </c>
      <c r="C18" s="47" t="s">
        <v>303</v>
      </c>
      <c r="D18" s="47" t="s">
        <v>80</v>
      </c>
      <c r="E18" s="47">
        <v>89</v>
      </c>
      <c r="F18" s="47">
        <v>89</v>
      </c>
      <c r="G18" s="47"/>
      <c r="H18" s="47">
        <v>92</v>
      </c>
      <c r="I18" s="47">
        <v>88</v>
      </c>
      <c r="J18" s="47"/>
      <c r="K18" s="47"/>
      <c r="L18" s="47">
        <v>92</v>
      </c>
      <c r="M18" s="20" cm="1">
        <f t="array" ref="M18">SUM(LARGE(E18:L18, {1,2,3,4,5}))</f>
        <v>450</v>
      </c>
      <c r="P18">
        <v>56</v>
      </c>
      <c r="Q18" t="s">
        <v>587</v>
      </c>
      <c r="R18">
        <v>40</v>
      </c>
    </row>
    <row r="19" spans="1:18" ht="15.75" customHeight="1" x14ac:dyDescent="0.25">
      <c r="A19" s="18">
        <f t="shared" si="0"/>
        <v>9</v>
      </c>
      <c r="B19" s="47" t="s">
        <v>129</v>
      </c>
      <c r="C19" s="47" t="s">
        <v>434</v>
      </c>
      <c r="D19" s="47" t="s">
        <v>435</v>
      </c>
      <c r="E19" s="48"/>
      <c r="F19" s="47">
        <v>88</v>
      </c>
      <c r="G19" s="47">
        <v>84</v>
      </c>
      <c r="H19" s="47"/>
      <c r="I19" s="47">
        <v>89</v>
      </c>
      <c r="J19" s="47"/>
      <c r="K19" s="47">
        <v>94</v>
      </c>
      <c r="L19" s="47">
        <v>93</v>
      </c>
      <c r="M19" s="20" cm="1">
        <f t="array" ref="M19">SUM(LARGE(E19:L19, {1,2,3,4,5}))</f>
        <v>448</v>
      </c>
      <c r="P19">
        <v>58</v>
      </c>
      <c r="Q19" t="s">
        <v>589</v>
      </c>
      <c r="R19">
        <v>65</v>
      </c>
    </row>
    <row r="20" spans="1:18" ht="15.75" customHeight="1" x14ac:dyDescent="0.25">
      <c r="A20" s="18">
        <f t="shared" si="0"/>
        <v>10</v>
      </c>
      <c r="B20" s="47" t="s">
        <v>136</v>
      </c>
      <c r="C20" s="47" t="s">
        <v>429</v>
      </c>
      <c r="D20" s="47" t="s">
        <v>250</v>
      </c>
      <c r="E20" s="48"/>
      <c r="F20" s="47">
        <v>98</v>
      </c>
      <c r="G20" s="47">
        <v>97</v>
      </c>
      <c r="H20" s="47"/>
      <c r="I20" s="47">
        <v>93</v>
      </c>
      <c r="J20" s="47"/>
      <c r="K20" s="47">
        <v>95</v>
      </c>
      <c r="L20" s="47"/>
      <c r="M20" s="20">
        <f t="shared" ref="M20:M45" si="1">SUM(E20:K20)</f>
        <v>383</v>
      </c>
      <c r="P20">
        <v>62</v>
      </c>
      <c r="Q20" t="s">
        <v>591</v>
      </c>
      <c r="R20">
        <v>59</v>
      </c>
    </row>
    <row r="21" spans="1:18" ht="15.75" customHeight="1" x14ac:dyDescent="0.25">
      <c r="A21" s="18">
        <f t="shared" si="0"/>
        <v>11</v>
      </c>
      <c r="B21" s="19" t="s">
        <v>276</v>
      </c>
      <c r="C21" s="19" t="s">
        <v>277</v>
      </c>
      <c r="D21" s="19" t="s">
        <v>278</v>
      </c>
      <c r="E21" s="19">
        <v>93</v>
      </c>
      <c r="F21" s="19">
        <v>90</v>
      </c>
      <c r="G21" s="19">
        <v>92</v>
      </c>
      <c r="H21" s="19">
        <v>93</v>
      </c>
      <c r="I21" s="19"/>
      <c r="J21" s="19"/>
      <c r="K21" s="19"/>
      <c r="L21" s="19"/>
      <c r="M21" s="20">
        <f t="shared" si="1"/>
        <v>368</v>
      </c>
      <c r="P21">
        <v>63</v>
      </c>
      <c r="Q21" t="s">
        <v>593</v>
      </c>
      <c r="R21">
        <v>56</v>
      </c>
    </row>
    <row r="22" spans="1:18" ht="15.75" customHeight="1" x14ac:dyDescent="0.25">
      <c r="A22" s="18">
        <f t="shared" si="0"/>
        <v>12</v>
      </c>
      <c r="B22" s="19" t="s">
        <v>440</v>
      </c>
      <c r="C22" s="19" t="s">
        <v>441</v>
      </c>
      <c r="D22" s="19" t="s">
        <v>77</v>
      </c>
      <c r="E22" s="17"/>
      <c r="F22" s="19">
        <v>85</v>
      </c>
      <c r="G22" s="19">
        <v>86</v>
      </c>
      <c r="H22" s="19">
        <v>90</v>
      </c>
      <c r="I22" s="19">
        <v>86</v>
      </c>
      <c r="J22" s="19"/>
      <c r="K22" s="19"/>
      <c r="L22" s="19"/>
      <c r="M22" s="20">
        <f t="shared" si="1"/>
        <v>347</v>
      </c>
      <c r="P22">
        <v>64</v>
      </c>
      <c r="Q22" t="s">
        <v>595</v>
      </c>
      <c r="R22">
        <v>69</v>
      </c>
    </row>
    <row r="23" spans="1:18" ht="15.75" customHeight="1" x14ac:dyDescent="0.25">
      <c r="A23" s="18">
        <f t="shared" si="0"/>
        <v>13</v>
      </c>
      <c r="B23" s="19" t="s">
        <v>176</v>
      </c>
      <c r="C23" s="19" t="s">
        <v>319</v>
      </c>
      <c r="D23" s="19" t="s">
        <v>267</v>
      </c>
      <c r="E23" s="19">
        <v>85</v>
      </c>
      <c r="F23" s="19"/>
      <c r="G23" s="19">
        <v>79</v>
      </c>
      <c r="H23" s="19">
        <v>87</v>
      </c>
      <c r="I23" s="19">
        <v>85</v>
      </c>
      <c r="J23" s="19"/>
      <c r="K23" s="19"/>
      <c r="L23" s="19"/>
      <c r="M23" s="20">
        <f t="shared" si="1"/>
        <v>336</v>
      </c>
      <c r="P23">
        <v>67</v>
      </c>
      <c r="Q23" t="s">
        <v>596</v>
      </c>
      <c r="R23">
        <v>53</v>
      </c>
    </row>
    <row r="24" spans="1:18" ht="13" x14ac:dyDescent="0.25">
      <c r="A24" s="18">
        <f t="shared" si="0"/>
        <v>14</v>
      </c>
      <c r="B24" s="19" t="s">
        <v>248</v>
      </c>
      <c r="C24" s="19" t="s">
        <v>283</v>
      </c>
      <c r="D24" s="19" t="s">
        <v>284</v>
      </c>
      <c r="E24" s="19">
        <v>92</v>
      </c>
      <c r="F24" s="19">
        <v>92</v>
      </c>
      <c r="G24" s="19">
        <v>90</v>
      </c>
      <c r="H24" s="19"/>
      <c r="I24" s="19"/>
      <c r="J24" s="19"/>
      <c r="K24" s="19"/>
      <c r="L24" s="19"/>
      <c r="M24" s="20">
        <f t="shared" si="1"/>
        <v>274</v>
      </c>
    </row>
    <row r="25" spans="1:18" ht="13" x14ac:dyDescent="0.25">
      <c r="A25" s="18">
        <f t="shared" si="0"/>
        <v>15</v>
      </c>
      <c r="B25" s="19" t="s">
        <v>268</v>
      </c>
      <c r="C25" s="19" t="s">
        <v>292</v>
      </c>
      <c r="D25" s="19" t="s">
        <v>290</v>
      </c>
      <c r="E25" s="19">
        <v>91</v>
      </c>
      <c r="F25" s="19"/>
      <c r="G25" s="19"/>
      <c r="H25" s="19">
        <v>91</v>
      </c>
      <c r="I25" s="19">
        <v>87</v>
      </c>
      <c r="J25" s="19"/>
      <c r="K25" s="19"/>
      <c r="L25" s="19"/>
      <c r="M25" s="20">
        <f t="shared" si="1"/>
        <v>269</v>
      </c>
    </row>
    <row r="26" spans="1:18" ht="13" x14ac:dyDescent="0.25">
      <c r="A26" s="18">
        <f t="shared" si="0"/>
        <v>16</v>
      </c>
      <c r="B26" s="17" t="s">
        <v>176</v>
      </c>
      <c r="C26" s="17" t="s">
        <v>569</v>
      </c>
      <c r="D26" s="17" t="s">
        <v>570</v>
      </c>
      <c r="E26" s="17"/>
      <c r="F26" s="19"/>
      <c r="G26" s="19">
        <v>95</v>
      </c>
      <c r="H26" s="19">
        <v>98</v>
      </c>
      <c r="I26" s="19"/>
      <c r="J26" s="19"/>
      <c r="K26" s="19"/>
      <c r="L26" s="19"/>
      <c r="M26" s="20">
        <f t="shared" si="1"/>
        <v>193</v>
      </c>
    </row>
    <row r="27" spans="1:18" ht="13" x14ac:dyDescent="0.25">
      <c r="A27" s="18">
        <f t="shared" si="0"/>
        <v>17</v>
      </c>
      <c r="B27" s="17" t="s">
        <v>163</v>
      </c>
      <c r="C27" s="17" t="s">
        <v>679</v>
      </c>
      <c r="D27" s="17" t="s">
        <v>240</v>
      </c>
      <c r="E27" s="17"/>
      <c r="F27" s="19"/>
      <c r="G27" s="19"/>
      <c r="H27" s="19">
        <v>97</v>
      </c>
      <c r="I27" s="19">
        <v>92</v>
      </c>
      <c r="J27" s="19"/>
      <c r="K27" s="19"/>
      <c r="L27" s="19">
        <v>95</v>
      </c>
      <c r="M27" s="20">
        <f t="shared" si="1"/>
        <v>189</v>
      </c>
    </row>
    <row r="28" spans="1:18" ht="13" x14ac:dyDescent="0.25">
      <c r="A28" s="18">
        <f t="shared" si="0"/>
        <v>18</v>
      </c>
      <c r="B28" s="17" t="s">
        <v>572</v>
      </c>
      <c r="C28" s="17" t="s">
        <v>573</v>
      </c>
      <c r="D28" s="17" t="s">
        <v>31</v>
      </c>
      <c r="E28" s="17"/>
      <c r="F28" s="19"/>
      <c r="G28" s="19">
        <v>94</v>
      </c>
      <c r="H28" s="19"/>
      <c r="I28" s="19">
        <v>95</v>
      </c>
      <c r="J28" s="19"/>
      <c r="K28" s="19"/>
      <c r="L28" s="19"/>
      <c r="M28" s="20">
        <f t="shared" si="1"/>
        <v>189</v>
      </c>
    </row>
    <row r="29" spans="1:18" ht="13" x14ac:dyDescent="0.25">
      <c r="A29" s="18">
        <f t="shared" si="0"/>
        <v>19</v>
      </c>
      <c r="B29" s="19" t="s">
        <v>196</v>
      </c>
      <c r="C29" s="19" t="s">
        <v>275</v>
      </c>
      <c r="D29" s="19" t="s">
        <v>31</v>
      </c>
      <c r="E29" s="19">
        <v>94</v>
      </c>
      <c r="F29" s="19"/>
      <c r="G29" s="19"/>
      <c r="H29" s="19"/>
      <c r="I29" s="19">
        <v>90</v>
      </c>
      <c r="J29" s="19"/>
      <c r="K29" s="19"/>
      <c r="L29" s="19"/>
      <c r="M29" s="20">
        <f t="shared" si="1"/>
        <v>184</v>
      </c>
    </row>
    <row r="30" spans="1:18" ht="13" x14ac:dyDescent="0.25">
      <c r="A30" s="18">
        <f t="shared" si="0"/>
        <v>20</v>
      </c>
      <c r="B30" s="19" t="s">
        <v>436</v>
      </c>
      <c r="C30" s="19" t="s">
        <v>70</v>
      </c>
      <c r="D30" s="19" t="s">
        <v>437</v>
      </c>
      <c r="E30" s="17"/>
      <c r="F30" s="19">
        <v>87</v>
      </c>
      <c r="G30" s="19">
        <v>88</v>
      </c>
      <c r="H30" s="19"/>
      <c r="I30" s="19"/>
      <c r="J30" s="19"/>
      <c r="K30" s="19"/>
      <c r="L30" s="19"/>
      <c r="M30" s="20">
        <f t="shared" si="1"/>
        <v>175</v>
      </c>
    </row>
    <row r="31" spans="1:18" ht="13" x14ac:dyDescent="0.25">
      <c r="A31" s="18">
        <f t="shared" si="0"/>
        <v>21</v>
      </c>
      <c r="B31" s="19" t="s">
        <v>149</v>
      </c>
      <c r="C31" s="19" t="s">
        <v>438</v>
      </c>
      <c r="D31" s="19" t="s">
        <v>439</v>
      </c>
      <c r="E31" s="17"/>
      <c r="F31" s="19">
        <v>86</v>
      </c>
      <c r="G31" s="19">
        <v>89</v>
      </c>
      <c r="H31" s="19"/>
      <c r="I31" s="19"/>
      <c r="J31" s="19"/>
      <c r="K31" s="19"/>
      <c r="L31" s="19"/>
      <c r="M31" s="20">
        <f t="shared" si="1"/>
        <v>175</v>
      </c>
    </row>
    <row r="32" spans="1:18" ht="13" x14ac:dyDescent="0.25">
      <c r="A32" s="18">
        <f t="shared" si="0"/>
        <v>22</v>
      </c>
      <c r="B32" s="17" t="s">
        <v>176</v>
      </c>
      <c r="C32" s="17" t="s">
        <v>592</v>
      </c>
      <c r="D32" s="17" t="s">
        <v>263</v>
      </c>
      <c r="E32" s="17"/>
      <c r="F32" s="19"/>
      <c r="G32" s="19">
        <v>81</v>
      </c>
      <c r="H32" s="19">
        <v>88</v>
      </c>
      <c r="I32" s="19"/>
      <c r="J32" s="19"/>
      <c r="K32" s="19"/>
      <c r="L32" s="19"/>
      <c r="M32" s="20">
        <f t="shared" si="1"/>
        <v>169</v>
      </c>
    </row>
    <row r="33" spans="1:13" ht="13" x14ac:dyDescent="0.25">
      <c r="A33" s="18">
        <f t="shared" si="0"/>
        <v>23</v>
      </c>
      <c r="B33" s="17" t="s">
        <v>597</v>
      </c>
      <c r="C33" s="17" t="s">
        <v>598</v>
      </c>
      <c r="D33" s="17" t="s">
        <v>31</v>
      </c>
      <c r="E33" s="17"/>
      <c r="F33" s="19"/>
      <c r="G33" s="19">
        <v>78</v>
      </c>
      <c r="H33" s="19">
        <v>89</v>
      </c>
      <c r="I33" s="19"/>
      <c r="J33" s="19"/>
      <c r="K33" s="19"/>
      <c r="L33" s="19"/>
      <c r="M33" s="20">
        <f t="shared" si="1"/>
        <v>167</v>
      </c>
    </row>
    <row r="34" spans="1:13" ht="13" x14ac:dyDescent="0.25">
      <c r="A34" s="18">
        <f t="shared" si="0"/>
        <v>24</v>
      </c>
      <c r="B34" s="17" t="s">
        <v>175</v>
      </c>
      <c r="C34" s="17" t="s">
        <v>594</v>
      </c>
      <c r="D34" s="17" t="s">
        <v>435</v>
      </c>
      <c r="E34" s="17"/>
      <c r="F34" s="19"/>
      <c r="G34" s="19">
        <v>80</v>
      </c>
      <c r="H34" s="19"/>
      <c r="I34" s="19">
        <v>84</v>
      </c>
      <c r="J34" s="19"/>
      <c r="K34" s="19"/>
      <c r="L34" s="19"/>
      <c r="M34" s="20">
        <f t="shared" si="1"/>
        <v>164</v>
      </c>
    </row>
    <row r="35" spans="1:13" ht="13" x14ac:dyDescent="0.25">
      <c r="A35" s="18">
        <f t="shared" si="0"/>
        <v>25</v>
      </c>
      <c r="B35" s="19" t="s">
        <v>256</v>
      </c>
      <c r="C35" s="19" t="s">
        <v>257</v>
      </c>
      <c r="D35" s="19" t="s">
        <v>258</v>
      </c>
      <c r="E35" s="19">
        <v>97</v>
      </c>
      <c r="F35" s="19"/>
      <c r="G35" s="19"/>
      <c r="H35" s="19"/>
      <c r="I35" s="19"/>
      <c r="J35" s="19"/>
      <c r="K35" s="19"/>
      <c r="L35" s="19"/>
      <c r="M35" s="20">
        <f t="shared" si="1"/>
        <v>97</v>
      </c>
    </row>
    <row r="36" spans="1:13" ht="13" x14ac:dyDescent="0.25">
      <c r="A36" s="18">
        <f t="shared" si="0"/>
        <v>26</v>
      </c>
      <c r="B36" s="19" t="s">
        <v>176</v>
      </c>
      <c r="C36" s="19" t="s">
        <v>430</v>
      </c>
      <c r="D36" s="19" t="s">
        <v>15</v>
      </c>
      <c r="E36" s="17"/>
      <c r="F36" s="19">
        <v>97</v>
      </c>
      <c r="G36" s="19"/>
      <c r="H36" s="19"/>
      <c r="I36" s="19"/>
      <c r="J36" s="19"/>
      <c r="K36" s="19"/>
      <c r="L36" s="19"/>
      <c r="M36" s="20">
        <f t="shared" si="1"/>
        <v>97</v>
      </c>
    </row>
    <row r="37" spans="1:13" ht="13" x14ac:dyDescent="0.25">
      <c r="A37" s="18">
        <f t="shared" si="0"/>
        <v>27</v>
      </c>
      <c r="B37" s="19" t="s">
        <v>432</v>
      </c>
      <c r="C37" s="19" t="s">
        <v>433</v>
      </c>
      <c r="D37" s="19" t="s">
        <v>250</v>
      </c>
      <c r="E37" s="17"/>
      <c r="F37" s="19">
        <v>95</v>
      </c>
      <c r="G37" s="19"/>
      <c r="H37" s="19"/>
      <c r="I37" s="19"/>
      <c r="J37" s="19"/>
      <c r="K37" s="19"/>
      <c r="L37" s="19"/>
      <c r="M37" s="20">
        <f t="shared" si="1"/>
        <v>95</v>
      </c>
    </row>
    <row r="38" spans="1:13" ht="13" x14ac:dyDescent="0.25">
      <c r="A38" s="18">
        <f t="shared" si="0"/>
        <v>28</v>
      </c>
      <c r="B38" s="19" t="s">
        <v>53</v>
      </c>
      <c r="C38" s="19" t="s">
        <v>300</v>
      </c>
      <c r="D38" s="19" t="s">
        <v>15</v>
      </c>
      <c r="E38" s="19">
        <v>90</v>
      </c>
      <c r="F38" s="19"/>
      <c r="G38" s="19"/>
      <c r="H38" s="19"/>
      <c r="I38" s="19"/>
      <c r="J38" s="19"/>
      <c r="K38" s="19"/>
      <c r="L38" s="19"/>
      <c r="M38" s="20">
        <f t="shared" si="1"/>
        <v>90</v>
      </c>
    </row>
    <row r="39" spans="1:13" ht="13" x14ac:dyDescent="0.25">
      <c r="A39" s="18">
        <f t="shared" si="0"/>
        <v>29</v>
      </c>
      <c r="B39" s="19" t="s">
        <v>246</v>
      </c>
      <c r="C39" s="19" t="s">
        <v>304</v>
      </c>
      <c r="D39" s="19" t="s">
        <v>305</v>
      </c>
      <c r="E39" s="19">
        <v>88</v>
      </c>
      <c r="F39" s="19"/>
      <c r="G39" s="19"/>
      <c r="H39" s="19"/>
      <c r="I39" s="19"/>
      <c r="J39" s="19"/>
      <c r="K39" s="19"/>
      <c r="L39" s="19"/>
      <c r="M39" s="20">
        <f t="shared" si="1"/>
        <v>88</v>
      </c>
    </row>
    <row r="40" spans="1:13" ht="13" x14ac:dyDescent="0.25">
      <c r="A40" s="18">
        <f t="shared" si="0"/>
        <v>30</v>
      </c>
      <c r="B40" s="19" t="s">
        <v>312</v>
      </c>
      <c r="C40" s="19" t="s">
        <v>313</v>
      </c>
      <c r="D40" s="19" t="s">
        <v>31</v>
      </c>
      <c r="E40" s="19">
        <v>87</v>
      </c>
      <c r="F40" s="19"/>
      <c r="G40" s="19"/>
      <c r="H40" s="19"/>
      <c r="I40" s="19"/>
      <c r="J40" s="19"/>
      <c r="K40" s="19"/>
      <c r="L40" s="19"/>
      <c r="M40" s="20">
        <f t="shared" si="1"/>
        <v>87</v>
      </c>
    </row>
    <row r="41" spans="1:13" ht="13" x14ac:dyDescent="0.25">
      <c r="A41" s="18">
        <f t="shared" si="0"/>
        <v>31</v>
      </c>
      <c r="B41" s="17" t="s">
        <v>581</v>
      </c>
      <c r="C41" s="17" t="s">
        <v>582</v>
      </c>
      <c r="D41" s="17" t="s">
        <v>80</v>
      </c>
      <c r="E41" s="17"/>
      <c r="F41" s="19"/>
      <c r="G41" s="19">
        <v>87</v>
      </c>
      <c r="H41" s="19"/>
      <c r="I41" s="19"/>
      <c r="J41" s="19"/>
      <c r="K41" s="19"/>
      <c r="L41" s="19"/>
      <c r="M41" s="20">
        <f t="shared" si="1"/>
        <v>87</v>
      </c>
    </row>
    <row r="42" spans="1:13" ht="13" x14ac:dyDescent="0.25">
      <c r="A42" s="18">
        <f t="shared" si="0"/>
        <v>32</v>
      </c>
      <c r="B42" s="19" t="s">
        <v>228</v>
      </c>
      <c r="C42" s="19" t="s">
        <v>316</v>
      </c>
      <c r="D42" s="19" t="s">
        <v>31</v>
      </c>
      <c r="E42" s="19">
        <v>86</v>
      </c>
      <c r="F42" s="19"/>
      <c r="G42" s="19"/>
      <c r="H42" s="19"/>
      <c r="I42" s="19"/>
      <c r="J42" s="19"/>
      <c r="K42" s="19"/>
      <c r="L42" s="19"/>
      <c r="M42" s="20">
        <f t="shared" si="1"/>
        <v>86</v>
      </c>
    </row>
    <row r="43" spans="1:13" ht="13" x14ac:dyDescent="0.25">
      <c r="A43" s="18">
        <f t="shared" si="0"/>
        <v>33</v>
      </c>
      <c r="B43" s="17" t="s">
        <v>585</v>
      </c>
      <c r="C43" s="17" t="s">
        <v>296</v>
      </c>
      <c r="D43" s="17" t="s">
        <v>31</v>
      </c>
      <c r="E43" s="17"/>
      <c r="F43" s="19"/>
      <c r="G43" s="19">
        <v>85</v>
      </c>
      <c r="H43" s="19"/>
      <c r="I43" s="19"/>
      <c r="J43" s="19"/>
      <c r="K43" s="19"/>
      <c r="L43" s="19"/>
      <c r="M43" s="20">
        <f t="shared" si="1"/>
        <v>85</v>
      </c>
    </row>
    <row r="44" spans="1:13" ht="13" x14ac:dyDescent="0.25">
      <c r="A44" s="24">
        <f t="shared" si="0"/>
        <v>34</v>
      </c>
      <c r="B44" s="17" t="s">
        <v>588</v>
      </c>
      <c r="C44" s="17" t="s">
        <v>477</v>
      </c>
      <c r="D44" s="17" t="s">
        <v>4</v>
      </c>
      <c r="E44" s="17"/>
      <c r="F44" s="19"/>
      <c r="G44" s="19">
        <v>83</v>
      </c>
      <c r="H44" s="19"/>
      <c r="I44" s="19"/>
      <c r="J44" s="19"/>
      <c r="K44" s="19"/>
      <c r="L44" s="19"/>
      <c r="M44" s="20">
        <f t="shared" si="1"/>
        <v>83</v>
      </c>
    </row>
    <row r="45" spans="1:13" ht="13" x14ac:dyDescent="0.25">
      <c r="A45" s="24">
        <f t="shared" si="0"/>
        <v>35</v>
      </c>
      <c r="B45" s="17" t="s">
        <v>168</v>
      </c>
      <c r="C45" s="17" t="s">
        <v>590</v>
      </c>
      <c r="D45" s="17" t="s">
        <v>471</v>
      </c>
      <c r="E45" s="17"/>
      <c r="F45" s="19"/>
      <c r="G45" s="19">
        <v>82</v>
      </c>
      <c r="H45" s="19"/>
      <c r="I45" s="19"/>
      <c r="J45" s="19"/>
      <c r="K45" s="19"/>
      <c r="L45" s="19"/>
      <c r="M45" s="20">
        <f t="shared" si="1"/>
        <v>82</v>
      </c>
    </row>
    <row r="46" spans="1:13" ht="12.5" x14ac:dyDescent="0.25">
      <c r="F46" s="1"/>
      <c r="G46" s="1"/>
      <c r="H46" s="1"/>
      <c r="I46" s="1"/>
      <c r="J46" s="1"/>
      <c r="K46" s="1"/>
      <c r="L46" s="1"/>
    </row>
    <row r="47" spans="1:13" ht="12.5" x14ac:dyDescent="0.25">
      <c r="F47" s="1"/>
      <c r="G47" s="1"/>
      <c r="H47" s="1"/>
      <c r="I47" s="1"/>
      <c r="J47" s="1"/>
      <c r="K47" s="1"/>
      <c r="L47" s="1"/>
    </row>
    <row r="48" spans="1:13" ht="12.5" x14ac:dyDescent="0.25">
      <c r="F48" s="1"/>
      <c r="G48" s="1"/>
      <c r="H48" s="1"/>
      <c r="I48" s="1"/>
      <c r="J48" s="1"/>
      <c r="K48" s="1"/>
      <c r="L48" s="1"/>
    </row>
    <row r="49" spans="6:12" ht="12.5" x14ac:dyDescent="0.25">
      <c r="F49" s="1"/>
      <c r="G49" s="1"/>
      <c r="H49" s="1"/>
      <c r="I49" s="1"/>
      <c r="J49" s="1"/>
      <c r="K49" s="1"/>
      <c r="L49" s="1"/>
    </row>
    <row r="50" spans="6:12" ht="12.5" x14ac:dyDescent="0.25">
      <c r="F50" s="1"/>
      <c r="G50" s="1"/>
      <c r="H50" s="1"/>
      <c r="I50" s="1"/>
      <c r="J50" s="1"/>
      <c r="K50" s="1"/>
      <c r="L50" s="1"/>
    </row>
    <row r="51" spans="6:12" ht="12.5" x14ac:dyDescent="0.25">
      <c r="F51" s="1"/>
      <c r="G51" s="1"/>
      <c r="H51" s="1"/>
      <c r="I51" s="1"/>
      <c r="J51" s="1"/>
      <c r="K51" s="1"/>
      <c r="L51" s="1"/>
    </row>
    <row r="52" spans="6:12" ht="12.5" x14ac:dyDescent="0.25">
      <c r="F52" s="1"/>
      <c r="G52" s="1"/>
      <c r="H52" s="1"/>
      <c r="I52" s="1"/>
      <c r="J52" s="1"/>
      <c r="K52" s="1"/>
      <c r="L52" s="1"/>
    </row>
    <row r="53" spans="6:12" ht="12.5" x14ac:dyDescent="0.25">
      <c r="F53" s="1"/>
      <c r="G53" s="1"/>
      <c r="H53" s="1"/>
      <c r="I53" s="1"/>
      <c r="J53" s="1"/>
      <c r="K53" s="1"/>
      <c r="L53" s="1"/>
    </row>
    <row r="54" spans="6:12" ht="12.5" x14ac:dyDescent="0.25">
      <c r="F54" s="1"/>
      <c r="G54" s="1"/>
      <c r="H54" s="1"/>
      <c r="I54" s="1"/>
      <c r="J54" s="1"/>
      <c r="K54" s="1"/>
      <c r="L54" s="1"/>
    </row>
    <row r="55" spans="6:12" ht="12.5" x14ac:dyDescent="0.25">
      <c r="F55" s="1"/>
      <c r="G55" s="1"/>
      <c r="H55" s="1"/>
      <c r="I55" s="1"/>
      <c r="J55" s="1"/>
      <c r="K55" s="1"/>
      <c r="L55" s="1"/>
    </row>
    <row r="56" spans="6:12" ht="12.5" x14ac:dyDescent="0.25">
      <c r="F56" s="1"/>
      <c r="G56" s="1"/>
      <c r="H56" s="1"/>
      <c r="I56" s="1"/>
      <c r="J56" s="1"/>
      <c r="K56" s="1"/>
      <c r="L56" s="1"/>
    </row>
    <row r="57" spans="6:12" ht="12.5" x14ac:dyDescent="0.25">
      <c r="F57" s="1"/>
      <c r="G57" s="1"/>
      <c r="H57" s="1"/>
      <c r="I57" s="1"/>
      <c r="J57" s="1"/>
      <c r="K57" s="1"/>
      <c r="L57" s="1"/>
    </row>
    <row r="58" spans="6:12" ht="12.5" x14ac:dyDescent="0.25">
      <c r="F58" s="1"/>
      <c r="G58" s="1"/>
      <c r="H58" s="1"/>
      <c r="I58" s="1"/>
      <c r="J58" s="1"/>
      <c r="K58" s="1"/>
      <c r="L58" s="1"/>
    </row>
    <row r="59" spans="6:12" ht="12.5" x14ac:dyDescent="0.25">
      <c r="F59" s="1"/>
      <c r="G59" s="1"/>
      <c r="H59" s="1"/>
      <c r="I59" s="1"/>
      <c r="J59" s="1"/>
      <c r="K59" s="1"/>
      <c r="L59" s="1"/>
    </row>
    <row r="60" spans="6:12" ht="12.5" x14ac:dyDescent="0.25">
      <c r="F60" s="1"/>
      <c r="G60" s="1"/>
      <c r="H60" s="1"/>
      <c r="I60" s="1"/>
      <c r="J60" s="1"/>
      <c r="K60" s="1"/>
      <c r="L60" s="1"/>
    </row>
    <row r="61" spans="6:12" ht="12.5" x14ac:dyDescent="0.25">
      <c r="F61" s="1"/>
      <c r="G61" s="1"/>
      <c r="H61" s="1"/>
      <c r="I61" s="1"/>
      <c r="J61" s="1"/>
      <c r="K61" s="1"/>
      <c r="L61" s="1"/>
    </row>
    <row r="62" spans="6:12" ht="12.5" x14ac:dyDescent="0.25">
      <c r="F62" s="1"/>
      <c r="G62" s="1"/>
      <c r="H62" s="1"/>
      <c r="I62" s="1"/>
      <c r="J62" s="1"/>
      <c r="K62" s="1"/>
      <c r="L62" s="1"/>
    </row>
    <row r="63" spans="6:12" ht="12.5" x14ac:dyDescent="0.25">
      <c r="F63" s="1"/>
      <c r="G63" s="1"/>
      <c r="H63" s="1"/>
      <c r="I63" s="1"/>
      <c r="J63" s="1"/>
      <c r="K63" s="1"/>
      <c r="L63" s="1"/>
    </row>
    <row r="64" spans="6:12" ht="12.5" x14ac:dyDescent="0.25">
      <c r="F64" s="1"/>
      <c r="G64" s="1"/>
      <c r="H64" s="1"/>
      <c r="I64" s="1"/>
      <c r="J64" s="1"/>
      <c r="K64" s="1"/>
      <c r="L64" s="1"/>
    </row>
    <row r="65" spans="6:12" ht="12.5" x14ac:dyDescent="0.25">
      <c r="F65" s="1"/>
      <c r="G65" s="1"/>
      <c r="H65" s="1"/>
      <c r="I65" s="1"/>
      <c r="J65" s="1"/>
      <c r="K65" s="1"/>
      <c r="L65" s="1"/>
    </row>
    <row r="66" spans="6:12" ht="12.5" x14ac:dyDescent="0.25">
      <c r="F66" s="1"/>
      <c r="G66" s="1"/>
      <c r="H66" s="1"/>
      <c r="I66" s="1"/>
      <c r="J66" s="1"/>
      <c r="K66" s="1"/>
      <c r="L66" s="1"/>
    </row>
    <row r="67" spans="6:12" ht="12.5" x14ac:dyDescent="0.25">
      <c r="F67" s="1"/>
      <c r="G67" s="1"/>
      <c r="H67" s="1"/>
      <c r="I67" s="1"/>
      <c r="J67" s="1"/>
      <c r="K67" s="1"/>
      <c r="L67" s="1"/>
    </row>
    <row r="68" spans="6:12" ht="12.5" x14ac:dyDescent="0.25">
      <c r="F68" s="1"/>
      <c r="G68" s="1"/>
      <c r="H68" s="1"/>
      <c r="I68" s="1"/>
      <c r="J68" s="1"/>
      <c r="K68" s="1"/>
      <c r="L68" s="1"/>
    </row>
    <row r="69" spans="6:12" ht="12.5" x14ac:dyDescent="0.25">
      <c r="F69" s="1"/>
      <c r="G69" s="1"/>
      <c r="H69" s="1"/>
      <c r="I69" s="1"/>
      <c r="J69" s="1"/>
      <c r="K69" s="1"/>
      <c r="L69" s="1"/>
    </row>
    <row r="70" spans="6:12" ht="12.5" x14ac:dyDescent="0.25">
      <c r="F70" s="1"/>
      <c r="G70" s="1"/>
      <c r="H70" s="1"/>
      <c r="I70" s="1"/>
      <c r="J70" s="1"/>
      <c r="K70" s="1"/>
      <c r="L70" s="1"/>
    </row>
    <row r="71" spans="6:12" ht="12.5" x14ac:dyDescent="0.25">
      <c r="F71" s="1"/>
      <c r="G71" s="1"/>
      <c r="H71" s="1"/>
      <c r="I71" s="1"/>
      <c r="J71" s="1"/>
      <c r="K71" s="1"/>
      <c r="L71" s="1"/>
    </row>
    <row r="72" spans="6:12" ht="12.5" x14ac:dyDescent="0.25">
      <c r="F72" s="1"/>
      <c r="G72" s="1"/>
      <c r="H72" s="1"/>
      <c r="I72" s="1"/>
      <c r="J72" s="1"/>
      <c r="K72" s="1"/>
      <c r="L72" s="1"/>
    </row>
    <row r="73" spans="6:12" ht="12.5" x14ac:dyDescent="0.25">
      <c r="F73" s="1"/>
      <c r="G73" s="1"/>
      <c r="H73" s="1"/>
      <c r="I73" s="1"/>
      <c r="J73" s="1"/>
      <c r="K73" s="1"/>
      <c r="L73" s="1"/>
    </row>
    <row r="74" spans="6:12" ht="12.5" x14ac:dyDescent="0.25">
      <c r="F74" s="1"/>
      <c r="G74" s="1"/>
      <c r="H74" s="1"/>
      <c r="I74" s="1"/>
      <c r="J74" s="1"/>
      <c r="K74" s="1"/>
      <c r="L74" s="1"/>
    </row>
    <row r="75" spans="6:12" ht="12.5" x14ac:dyDescent="0.25">
      <c r="F75" s="1"/>
      <c r="G75" s="1"/>
      <c r="H75" s="1"/>
      <c r="I75" s="1"/>
      <c r="J75" s="1"/>
      <c r="K75" s="1"/>
      <c r="L75" s="1"/>
    </row>
    <row r="76" spans="6:12" ht="12.5" x14ac:dyDescent="0.25">
      <c r="F76" s="1"/>
      <c r="G76" s="1"/>
      <c r="H76" s="1"/>
      <c r="I76" s="1"/>
      <c r="J76" s="1"/>
      <c r="K76" s="1"/>
      <c r="L76" s="1"/>
    </row>
    <row r="77" spans="6:12" ht="12.5" x14ac:dyDescent="0.25">
      <c r="F77" s="1"/>
      <c r="G77" s="1"/>
      <c r="H77" s="1"/>
      <c r="I77" s="1"/>
      <c r="J77" s="1"/>
      <c r="K77" s="1"/>
      <c r="L77" s="1"/>
    </row>
    <row r="78" spans="6:12" ht="12.5" x14ac:dyDescent="0.25">
      <c r="F78" s="1"/>
      <c r="G78" s="1"/>
      <c r="H78" s="1"/>
      <c r="I78" s="1"/>
      <c r="J78" s="1"/>
      <c r="K78" s="1"/>
      <c r="L78" s="1"/>
    </row>
    <row r="79" spans="6:12" ht="12.5" x14ac:dyDescent="0.25">
      <c r="F79" s="1"/>
      <c r="G79" s="1"/>
      <c r="H79" s="1"/>
      <c r="I79" s="1"/>
      <c r="J79" s="1"/>
      <c r="K79" s="1"/>
      <c r="L79" s="1"/>
    </row>
    <row r="80" spans="6:12" ht="12.5" x14ac:dyDescent="0.25">
      <c r="F80" s="1"/>
      <c r="G80" s="1"/>
      <c r="H80" s="1"/>
      <c r="I80" s="1"/>
      <c r="J80" s="1"/>
      <c r="K80" s="1"/>
      <c r="L80" s="1"/>
    </row>
    <row r="81" spans="6:12" ht="12.5" x14ac:dyDescent="0.25">
      <c r="F81" s="1"/>
      <c r="G81" s="1"/>
      <c r="H81" s="1"/>
      <c r="I81" s="1"/>
      <c r="J81" s="1"/>
      <c r="K81" s="1"/>
      <c r="L81" s="1"/>
    </row>
    <row r="82" spans="6:12" ht="12.5" x14ac:dyDescent="0.25">
      <c r="F82" s="1"/>
      <c r="G82" s="1"/>
      <c r="H82" s="1"/>
      <c r="I82" s="1"/>
      <c r="J82" s="1"/>
      <c r="K82" s="1"/>
      <c r="L82" s="1"/>
    </row>
    <row r="83" spans="6:12" ht="12.5" x14ac:dyDescent="0.25">
      <c r="F83" s="1"/>
      <c r="G83" s="1"/>
      <c r="H83" s="1"/>
      <c r="I83" s="1"/>
      <c r="J83" s="1"/>
      <c r="K83" s="1"/>
      <c r="L83" s="1"/>
    </row>
    <row r="84" spans="6:12" ht="12.5" x14ac:dyDescent="0.25">
      <c r="F84" s="1"/>
      <c r="G84" s="1"/>
      <c r="H84" s="1"/>
      <c r="I84" s="1"/>
      <c r="J84" s="1"/>
      <c r="K84" s="1"/>
      <c r="L84" s="1"/>
    </row>
    <row r="85" spans="6:12" ht="12.5" x14ac:dyDescent="0.25">
      <c r="F85" s="1"/>
      <c r="G85" s="1"/>
      <c r="H85" s="1"/>
      <c r="I85" s="1"/>
      <c r="J85" s="1"/>
      <c r="K85" s="1"/>
      <c r="L85" s="1"/>
    </row>
    <row r="86" spans="6:12" ht="12.5" x14ac:dyDescent="0.25">
      <c r="F86" s="1"/>
      <c r="G86" s="1"/>
      <c r="H86" s="1"/>
      <c r="I86" s="1"/>
      <c r="J86" s="1"/>
      <c r="K86" s="1"/>
      <c r="L86" s="1"/>
    </row>
    <row r="87" spans="6:12" ht="12.5" x14ac:dyDescent="0.25">
      <c r="F87" s="1"/>
      <c r="G87" s="1"/>
      <c r="H87" s="1"/>
      <c r="I87" s="1"/>
      <c r="J87" s="1"/>
      <c r="K87" s="1"/>
      <c r="L87" s="1"/>
    </row>
    <row r="88" spans="6:12" ht="12.5" x14ac:dyDescent="0.25">
      <c r="F88" s="1"/>
      <c r="G88" s="1"/>
      <c r="H88" s="1"/>
      <c r="I88" s="1"/>
      <c r="J88" s="1"/>
      <c r="K88" s="1"/>
      <c r="L88" s="1"/>
    </row>
    <row r="89" spans="6:12" ht="12.5" x14ac:dyDescent="0.25">
      <c r="F89" s="1"/>
      <c r="G89" s="1"/>
      <c r="H89" s="1"/>
      <c r="I89" s="1"/>
      <c r="J89" s="1"/>
      <c r="K89" s="1"/>
      <c r="L89" s="1"/>
    </row>
    <row r="90" spans="6:12" ht="12.5" x14ac:dyDescent="0.25">
      <c r="F90" s="1"/>
      <c r="G90" s="1"/>
      <c r="H90" s="1"/>
      <c r="I90" s="1"/>
      <c r="J90" s="1"/>
      <c r="K90" s="1"/>
      <c r="L90" s="1"/>
    </row>
    <row r="91" spans="6:12" ht="12.5" x14ac:dyDescent="0.25">
      <c r="F91" s="1"/>
      <c r="G91" s="1"/>
      <c r="H91" s="1"/>
      <c r="I91" s="1"/>
      <c r="J91" s="1"/>
      <c r="K91" s="1"/>
      <c r="L91" s="1"/>
    </row>
  </sheetData>
  <sortState xmlns:xlrd2="http://schemas.microsoft.com/office/spreadsheetml/2017/richdata2" ref="B11:M45">
    <sortCondition descending="1" ref="M11:M45"/>
  </sortState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outlinePr summaryBelow="0" summaryRight="0"/>
  </sheetPr>
  <dimension ref="A6:O86"/>
  <sheetViews>
    <sheetView topLeftCell="A4" zoomScale="120" zoomScaleNormal="120" workbookViewId="0">
      <selection activeCell="A7" sqref="A7"/>
    </sheetView>
  </sheetViews>
  <sheetFormatPr defaultColWidth="12.6328125" defaultRowHeight="15.75" customHeight="1" x14ac:dyDescent="0.25"/>
  <cols>
    <col min="1" max="1" width="17.1796875" customWidth="1"/>
    <col min="4" max="4" width="15.08984375" customWidth="1"/>
  </cols>
  <sheetData>
    <row r="6" spans="1:15" ht="15.75" customHeight="1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15.75" customHeight="1" x14ac:dyDescent="0.25">
      <c r="A7" s="3" t="s">
        <v>706</v>
      </c>
      <c r="B7" s="4"/>
      <c r="C7" s="4"/>
      <c r="D7" s="4"/>
      <c r="E7" s="4"/>
      <c r="F7" s="3" t="s">
        <v>694</v>
      </c>
      <c r="G7" s="4"/>
      <c r="H7" s="4"/>
      <c r="I7" s="4"/>
      <c r="J7" s="4"/>
      <c r="K7" s="4"/>
      <c r="L7" s="4"/>
      <c r="M7" s="4"/>
      <c r="N7" s="4"/>
      <c r="O7" s="4"/>
    </row>
    <row r="8" spans="1:15" ht="15.75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spans="1:15" ht="15.75" customHeight="1" x14ac:dyDescent="0.25">
      <c r="A9" s="10" t="s">
        <v>423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ht="13" x14ac:dyDescent="0.25">
      <c r="A10" s="7" t="s">
        <v>321</v>
      </c>
      <c r="B10" s="7" t="s">
        <v>322</v>
      </c>
      <c r="C10" s="7" t="s">
        <v>323</v>
      </c>
      <c r="D10" s="7" t="s">
        <v>0</v>
      </c>
      <c r="E10" s="9" t="s">
        <v>324</v>
      </c>
      <c r="F10" s="9" t="s">
        <v>326</v>
      </c>
      <c r="G10" s="9" t="s">
        <v>472</v>
      </c>
      <c r="H10" s="9" t="s">
        <v>630</v>
      </c>
      <c r="I10" s="9" t="s">
        <v>682</v>
      </c>
      <c r="J10" s="9" t="s">
        <v>683</v>
      </c>
      <c r="K10" s="9" t="s">
        <v>693</v>
      </c>
      <c r="L10" s="9" t="s">
        <v>700</v>
      </c>
      <c r="M10" s="9" t="s">
        <v>349</v>
      </c>
      <c r="N10" s="4"/>
      <c r="O10" s="4"/>
    </row>
    <row r="11" spans="1:15" ht="15.75" customHeight="1" x14ac:dyDescent="0.25">
      <c r="A11" s="19">
        <v>1</v>
      </c>
      <c r="B11" s="19" t="s">
        <v>246</v>
      </c>
      <c r="C11" s="19" t="s">
        <v>293</v>
      </c>
      <c r="D11" s="19" t="s">
        <v>294</v>
      </c>
      <c r="E11" s="19">
        <v>100</v>
      </c>
      <c r="F11" s="19">
        <v>100</v>
      </c>
      <c r="G11" s="19">
        <v>99</v>
      </c>
      <c r="H11" s="19"/>
      <c r="I11" s="19">
        <v>99</v>
      </c>
      <c r="J11" s="19">
        <v>100</v>
      </c>
      <c r="K11" s="19"/>
      <c r="L11" s="19"/>
      <c r="M11" s="20">
        <f>SUM(E11:K11)</f>
        <v>498</v>
      </c>
      <c r="N11" s="4"/>
      <c r="O11" s="4"/>
    </row>
    <row r="12" spans="1:15" ht="15.75" customHeight="1" x14ac:dyDescent="0.25">
      <c r="A12" s="19">
        <f t="shared" ref="A12:A15" si="0">A11+1</f>
        <v>2</v>
      </c>
      <c r="B12" s="17" t="s">
        <v>136</v>
      </c>
      <c r="C12" s="17" t="s">
        <v>424</v>
      </c>
      <c r="D12" s="17" t="s">
        <v>80</v>
      </c>
      <c r="E12" s="17"/>
      <c r="F12" s="19">
        <v>99</v>
      </c>
      <c r="G12" s="19">
        <v>98</v>
      </c>
      <c r="H12" s="19">
        <v>99</v>
      </c>
      <c r="I12" s="19">
        <v>98</v>
      </c>
      <c r="J12" s="19">
        <v>99</v>
      </c>
      <c r="K12" s="19">
        <v>100</v>
      </c>
      <c r="L12" s="19"/>
      <c r="M12" s="20" cm="1">
        <f t="array" ref="M12">SUM(LARGE(E12:L12, {1,2,3,4,5}))</f>
        <v>495</v>
      </c>
      <c r="N12" s="4"/>
      <c r="O12" s="4"/>
    </row>
    <row r="13" spans="1:15" ht="15.75" customHeight="1" x14ac:dyDescent="0.25">
      <c r="A13" s="19">
        <f t="shared" si="0"/>
        <v>3</v>
      </c>
      <c r="B13" s="17" t="s">
        <v>176</v>
      </c>
      <c r="C13" s="17" t="s">
        <v>600</v>
      </c>
      <c r="D13" s="17" t="s">
        <v>599</v>
      </c>
      <c r="E13" s="17"/>
      <c r="F13" s="19"/>
      <c r="G13" s="19">
        <v>100</v>
      </c>
      <c r="H13" s="19">
        <v>100</v>
      </c>
      <c r="I13" s="19">
        <v>100</v>
      </c>
      <c r="J13" s="19"/>
      <c r="K13" s="19"/>
      <c r="L13" s="19"/>
      <c r="M13" s="20">
        <f>SUM(E13:K13)</f>
        <v>300</v>
      </c>
      <c r="N13" s="4"/>
      <c r="O13" s="4"/>
    </row>
    <row r="14" spans="1:15" ht="15.75" customHeight="1" x14ac:dyDescent="0.25">
      <c r="A14" s="19">
        <f t="shared" si="0"/>
        <v>4</v>
      </c>
      <c r="B14" s="17" t="s">
        <v>425</v>
      </c>
      <c r="C14" s="17" t="s">
        <v>426</v>
      </c>
      <c r="D14" s="17" t="s">
        <v>427</v>
      </c>
      <c r="E14" s="17"/>
      <c r="F14" s="19">
        <v>98</v>
      </c>
      <c r="G14" s="19"/>
      <c r="H14" s="19"/>
      <c r="I14" s="19"/>
      <c r="J14" s="19"/>
      <c r="K14" s="19"/>
      <c r="L14" s="19"/>
      <c r="M14" s="20">
        <f>SUM(E14:K14)</f>
        <v>98</v>
      </c>
      <c r="N14" s="4"/>
      <c r="O14" s="4"/>
    </row>
    <row r="15" spans="1:15" ht="15.75" customHeight="1" x14ac:dyDescent="0.25">
      <c r="A15" s="19">
        <f t="shared" si="0"/>
        <v>5</v>
      </c>
      <c r="B15" s="17" t="s">
        <v>248</v>
      </c>
      <c r="C15" s="17" t="s">
        <v>704</v>
      </c>
      <c r="D15" s="17" t="s">
        <v>705</v>
      </c>
      <c r="E15" s="17"/>
      <c r="F15" s="19"/>
      <c r="G15" s="19"/>
      <c r="H15" s="19"/>
      <c r="I15" s="19"/>
      <c r="J15" s="19"/>
      <c r="K15" s="19"/>
      <c r="L15" s="19">
        <v>100</v>
      </c>
      <c r="M15" s="20">
        <f>SUM(E15:K15)</f>
        <v>0</v>
      </c>
      <c r="N15" s="4"/>
      <c r="O15" s="4"/>
    </row>
    <row r="16" spans="1:15" ht="15.75" customHeight="1" x14ac:dyDescent="0.25">
      <c r="A16" s="4"/>
      <c r="B16" s="4"/>
      <c r="C16" s="4"/>
      <c r="D16" s="4"/>
      <c r="E16" s="4"/>
      <c r="F16" s="5"/>
      <c r="G16" s="5"/>
      <c r="H16" s="5"/>
      <c r="I16" s="5"/>
      <c r="J16" s="5"/>
      <c r="K16" s="5"/>
      <c r="L16" s="5"/>
      <c r="M16" s="4"/>
      <c r="N16" s="4"/>
      <c r="O16" s="4"/>
    </row>
    <row r="17" spans="6:12" ht="15.75" customHeight="1" x14ac:dyDescent="0.25">
      <c r="F17" s="1"/>
      <c r="G17" s="1"/>
      <c r="H17" s="1"/>
      <c r="I17" s="1"/>
      <c r="J17" s="1"/>
      <c r="K17" s="1"/>
      <c r="L17" s="1"/>
    </row>
    <row r="18" spans="6:12" ht="15.75" customHeight="1" x14ac:dyDescent="0.25">
      <c r="F18" s="1"/>
      <c r="G18" s="1"/>
      <c r="H18" s="1"/>
      <c r="I18" s="1"/>
      <c r="J18" s="1"/>
      <c r="K18" s="1"/>
      <c r="L18" s="1"/>
    </row>
    <row r="19" spans="6:12" ht="12.5" x14ac:dyDescent="0.25">
      <c r="F19" s="1"/>
      <c r="G19" s="1"/>
      <c r="H19" s="1"/>
      <c r="I19" s="1"/>
      <c r="J19" s="1"/>
      <c r="K19" s="1"/>
      <c r="L19" s="1"/>
    </row>
    <row r="20" spans="6:12" ht="12.5" x14ac:dyDescent="0.25">
      <c r="F20" s="1"/>
      <c r="G20" s="1"/>
      <c r="H20" s="1"/>
      <c r="I20" s="1"/>
      <c r="J20" s="1"/>
      <c r="K20" s="1"/>
      <c r="L20" s="1"/>
    </row>
    <row r="21" spans="6:12" ht="12.5" x14ac:dyDescent="0.25">
      <c r="F21" s="1"/>
      <c r="G21" s="1"/>
      <c r="H21" s="1"/>
      <c r="I21" s="1"/>
      <c r="J21" s="1"/>
      <c r="K21" s="1"/>
      <c r="L21" s="1"/>
    </row>
    <row r="22" spans="6:12" ht="12.5" x14ac:dyDescent="0.25">
      <c r="F22" s="1"/>
      <c r="G22" s="1"/>
      <c r="H22" s="1"/>
      <c r="I22" s="1"/>
      <c r="J22" s="1"/>
      <c r="K22" s="1"/>
      <c r="L22" s="1"/>
    </row>
    <row r="23" spans="6:12" ht="12.5" x14ac:dyDescent="0.25">
      <c r="F23" s="1"/>
      <c r="G23" s="1"/>
      <c r="H23" s="1"/>
      <c r="I23" s="1"/>
      <c r="J23" s="1"/>
      <c r="K23" s="1"/>
      <c r="L23" s="1"/>
    </row>
    <row r="24" spans="6:12" ht="12.5" x14ac:dyDescent="0.25">
      <c r="F24" s="1"/>
      <c r="G24" s="1"/>
      <c r="H24" s="1"/>
      <c r="I24" s="1"/>
      <c r="J24" s="1"/>
      <c r="K24" s="1"/>
      <c r="L24" s="1"/>
    </row>
    <row r="25" spans="6:12" ht="12.5" x14ac:dyDescent="0.25">
      <c r="F25" s="1"/>
      <c r="G25" s="1"/>
      <c r="H25" s="1"/>
      <c r="I25" s="1"/>
      <c r="J25" s="1"/>
      <c r="K25" s="1"/>
      <c r="L25" s="1"/>
    </row>
    <row r="26" spans="6:12" ht="12.5" x14ac:dyDescent="0.25">
      <c r="F26" s="1"/>
      <c r="G26" s="1"/>
      <c r="H26" s="1"/>
      <c r="I26" s="1"/>
      <c r="J26" s="1"/>
      <c r="K26" s="1"/>
      <c r="L26" s="1"/>
    </row>
    <row r="27" spans="6:12" ht="12.5" x14ac:dyDescent="0.25">
      <c r="F27" s="1"/>
      <c r="G27" s="1"/>
      <c r="H27" s="1"/>
      <c r="I27" s="1"/>
      <c r="J27" s="1"/>
      <c r="K27" s="1"/>
      <c r="L27" s="1"/>
    </row>
    <row r="28" spans="6:12" ht="12.5" x14ac:dyDescent="0.25">
      <c r="F28" s="1"/>
      <c r="G28" s="1"/>
      <c r="H28" s="1"/>
      <c r="I28" s="1"/>
      <c r="J28" s="1"/>
      <c r="K28" s="1"/>
      <c r="L28" s="1"/>
    </row>
    <row r="29" spans="6:12" ht="12.5" x14ac:dyDescent="0.25">
      <c r="F29" s="1"/>
      <c r="G29" s="1"/>
      <c r="H29" s="1"/>
      <c r="I29" s="1"/>
      <c r="J29" s="1"/>
      <c r="K29" s="1"/>
      <c r="L29" s="1"/>
    </row>
    <row r="30" spans="6:12" ht="12.5" x14ac:dyDescent="0.25">
      <c r="F30" s="1"/>
      <c r="G30" s="1"/>
      <c r="H30" s="1"/>
      <c r="I30" s="1"/>
      <c r="J30" s="1"/>
      <c r="K30" s="1"/>
      <c r="L30" s="1"/>
    </row>
    <row r="31" spans="6:12" ht="12.5" x14ac:dyDescent="0.25">
      <c r="F31" s="1"/>
      <c r="G31" s="1"/>
      <c r="H31" s="1"/>
      <c r="I31" s="1"/>
      <c r="J31" s="1"/>
      <c r="K31" s="1"/>
      <c r="L31" s="1"/>
    </row>
    <row r="32" spans="6:12" ht="12.5" x14ac:dyDescent="0.25">
      <c r="F32" s="1"/>
      <c r="G32" s="1"/>
      <c r="H32" s="1"/>
      <c r="I32" s="1"/>
      <c r="J32" s="1"/>
      <c r="K32" s="1"/>
      <c r="L32" s="1"/>
    </row>
    <row r="33" spans="6:12" ht="12.5" x14ac:dyDescent="0.25">
      <c r="F33" s="1"/>
      <c r="G33" s="1"/>
      <c r="H33" s="1"/>
      <c r="I33" s="1"/>
      <c r="J33" s="1"/>
      <c r="K33" s="1"/>
      <c r="L33" s="1"/>
    </row>
    <row r="34" spans="6:12" ht="12.5" x14ac:dyDescent="0.25">
      <c r="F34" s="1"/>
      <c r="G34" s="1"/>
      <c r="H34" s="1"/>
      <c r="I34" s="1"/>
      <c r="J34" s="1"/>
      <c r="K34" s="1"/>
      <c r="L34" s="1"/>
    </row>
    <row r="35" spans="6:12" ht="12.5" x14ac:dyDescent="0.25">
      <c r="F35" s="1"/>
      <c r="G35" s="1"/>
      <c r="H35" s="1"/>
      <c r="I35" s="1"/>
      <c r="J35" s="1"/>
      <c r="K35" s="1"/>
      <c r="L35" s="1"/>
    </row>
    <row r="36" spans="6:12" ht="12.5" x14ac:dyDescent="0.25">
      <c r="F36" s="1"/>
      <c r="G36" s="1"/>
      <c r="H36" s="1"/>
      <c r="I36" s="1"/>
      <c r="J36" s="1"/>
      <c r="K36" s="1"/>
      <c r="L36" s="1"/>
    </row>
    <row r="37" spans="6:12" ht="12.5" x14ac:dyDescent="0.25">
      <c r="F37" s="1"/>
      <c r="G37" s="1"/>
      <c r="H37" s="1"/>
      <c r="I37" s="1"/>
      <c r="J37" s="1"/>
      <c r="K37" s="1"/>
      <c r="L37" s="1"/>
    </row>
    <row r="38" spans="6:12" ht="12.5" x14ac:dyDescent="0.25">
      <c r="F38" s="1"/>
      <c r="G38" s="1"/>
      <c r="H38" s="1"/>
      <c r="I38" s="1"/>
      <c r="J38" s="1"/>
      <c r="K38" s="1"/>
      <c r="L38" s="1"/>
    </row>
    <row r="39" spans="6:12" ht="12.5" x14ac:dyDescent="0.25">
      <c r="F39" s="1"/>
      <c r="G39" s="1"/>
      <c r="H39" s="1"/>
      <c r="I39" s="1"/>
      <c r="J39" s="1"/>
      <c r="K39" s="1"/>
      <c r="L39" s="1"/>
    </row>
    <row r="40" spans="6:12" ht="12.5" x14ac:dyDescent="0.25">
      <c r="F40" s="1"/>
      <c r="G40" s="1"/>
      <c r="H40" s="1"/>
      <c r="I40" s="1"/>
      <c r="J40" s="1"/>
      <c r="K40" s="1"/>
      <c r="L40" s="1"/>
    </row>
    <row r="41" spans="6:12" ht="12.5" x14ac:dyDescent="0.25">
      <c r="F41" s="1"/>
      <c r="G41" s="1"/>
      <c r="H41" s="1"/>
      <c r="I41" s="1"/>
      <c r="J41" s="1"/>
      <c r="K41" s="1"/>
      <c r="L41" s="1"/>
    </row>
    <row r="42" spans="6:12" ht="12.5" x14ac:dyDescent="0.25">
      <c r="F42" s="1"/>
      <c r="G42" s="1"/>
      <c r="H42" s="1"/>
      <c r="I42" s="1"/>
      <c r="J42" s="1"/>
      <c r="K42" s="1"/>
      <c r="L42" s="1"/>
    </row>
    <row r="43" spans="6:12" ht="12.5" x14ac:dyDescent="0.25">
      <c r="F43" s="1"/>
      <c r="G43" s="1"/>
      <c r="H43" s="1"/>
      <c r="I43" s="1"/>
      <c r="J43" s="1"/>
      <c r="K43" s="1"/>
      <c r="L43" s="1"/>
    </row>
    <row r="44" spans="6:12" ht="12.5" x14ac:dyDescent="0.25">
      <c r="F44" s="1"/>
      <c r="G44" s="1"/>
      <c r="H44" s="1"/>
      <c r="I44" s="1"/>
      <c r="J44" s="1"/>
      <c r="K44" s="1"/>
      <c r="L44" s="1"/>
    </row>
    <row r="45" spans="6:12" ht="12.5" x14ac:dyDescent="0.25">
      <c r="F45" s="1"/>
      <c r="G45" s="1"/>
      <c r="H45" s="1"/>
      <c r="I45" s="1"/>
      <c r="J45" s="1"/>
      <c r="K45" s="1"/>
      <c r="L45" s="1"/>
    </row>
    <row r="46" spans="6:12" ht="12.5" x14ac:dyDescent="0.25">
      <c r="F46" s="1"/>
      <c r="G46" s="1"/>
      <c r="H46" s="1"/>
      <c r="I46" s="1"/>
      <c r="J46" s="1"/>
      <c r="K46" s="1"/>
      <c r="L46" s="1"/>
    </row>
    <row r="47" spans="6:12" ht="12.5" x14ac:dyDescent="0.25">
      <c r="F47" s="1"/>
      <c r="G47" s="1"/>
      <c r="H47" s="1"/>
      <c r="I47" s="1"/>
      <c r="J47" s="1"/>
      <c r="K47" s="1"/>
      <c r="L47" s="1"/>
    </row>
    <row r="48" spans="6:12" ht="12.5" x14ac:dyDescent="0.25">
      <c r="F48" s="1"/>
      <c r="G48" s="1"/>
      <c r="H48" s="1"/>
      <c r="I48" s="1"/>
      <c r="J48" s="1"/>
      <c r="K48" s="1"/>
      <c r="L48" s="1"/>
    </row>
    <row r="49" spans="6:12" ht="12.5" x14ac:dyDescent="0.25">
      <c r="F49" s="1"/>
      <c r="G49" s="1"/>
      <c r="H49" s="1"/>
      <c r="I49" s="1"/>
      <c r="J49" s="1"/>
      <c r="K49" s="1"/>
      <c r="L49" s="1"/>
    </row>
    <row r="50" spans="6:12" ht="12.5" x14ac:dyDescent="0.25">
      <c r="F50" s="1"/>
      <c r="G50" s="1"/>
      <c r="H50" s="1"/>
      <c r="I50" s="1"/>
      <c r="J50" s="1"/>
      <c r="K50" s="1"/>
      <c r="L50" s="1"/>
    </row>
    <row r="51" spans="6:12" ht="12.5" x14ac:dyDescent="0.25">
      <c r="F51" s="1"/>
      <c r="G51" s="1"/>
      <c r="H51" s="1"/>
      <c r="I51" s="1"/>
      <c r="J51" s="1"/>
      <c r="K51" s="1"/>
      <c r="L51" s="1"/>
    </row>
    <row r="52" spans="6:12" ht="12.5" x14ac:dyDescent="0.25">
      <c r="F52" s="1"/>
      <c r="G52" s="1"/>
      <c r="H52" s="1"/>
      <c r="I52" s="1"/>
      <c r="J52" s="1"/>
      <c r="K52" s="1"/>
      <c r="L52" s="1"/>
    </row>
    <row r="53" spans="6:12" ht="12.5" x14ac:dyDescent="0.25">
      <c r="F53" s="1"/>
      <c r="G53" s="1"/>
      <c r="H53" s="1"/>
      <c r="I53" s="1"/>
      <c r="J53" s="1"/>
      <c r="K53" s="1"/>
      <c r="L53" s="1"/>
    </row>
    <row r="54" spans="6:12" ht="12.5" x14ac:dyDescent="0.25">
      <c r="F54" s="1"/>
      <c r="G54" s="1"/>
      <c r="H54" s="1"/>
      <c r="I54" s="1"/>
      <c r="J54" s="1"/>
      <c r="K54" s="1"/>
      <c r="L54" s="1"/>
    </row>
    <row r="55" spans="6:12" ht="12.5" x14ac:dyDescent="0.25">
      <c r="F55" s="1"/>
      <c r="G55" s="1"/>
      <c r="H55" s="1"/>
      <c r="I55" s="1"/>
      <c r="J55" s="1"/>
      <c r="K55" s="1"/>
      <c r="L55" s="1"/>
    </row>
    <row r="56" spans="6:12" ht="12.5" x14ac:dyDescent="0.25">
      <c r="F56" s="1"/>
      <c r="G56" s="1"/>
      <c r="H56" s="1"/>
      <c r="I56" s="1"/>
      <c r="J56" s="1"/>
      <c r="K56" s="1"/>
      <c r="L56" s="1"/>
    </row>
    <row r="57" spans="6:12" ht="12.5" x14ac:dyDescent="0.25">
      <c r="F57" s="1"/>
      <c r="G57" s="1"/>
      <c r="H57" s="1"/>
      <c r="I57" s="1"/>
      <c r="J57" s="1"/>
      <c r="K57" s="1"/>
      <c r="L57" s="1"/>
    </row>
    <row r="58" spans="6:12" ht="12.5" x14ac:dyDescent="0.25">
      <c r="F58" s="1"/>
      <c r="G58" s="1"/>
      <c r="H58" s="1"/>
      <c r="I58" s="1"/>
      <c r="J58" s="1"/>
      <c r="K58" s="1"/>
      <c r="L58" s="1"/>
    </row>
    <row r="59" spans="6:12" ht="12.5" x14ac:dyDescent="0.25">
      <c r="F59" s="1"/>
      <c r="G59" s="1"/>
      <c r="H59" s="1"/>
      <c r="I59" s="1"/>
      <c r="J59" s="1"/>
      <c r="K59" s="1"/>
      <c r="L59" s="1"/>
    </row>
    <row r="60" spans="6:12" ht="12.5" x14ac:dyDescent="0.25">
      <c r="F60" s="1"/>
      <c r="G60" s="1"/>
      <c r="H60" s="1"/>
      <c r="I60" s="1"/>
      <c r="J60" s="1"/>
      <c r="K60" s="1"/>
      <c r="L60" s="1"/>
    </row>
    <row r="61" spans="6:12" ht="12.5" x14ac:dyDescent="0.25">
      <c r="F61" s="1"/>
      <c r="G61" s="1"/>
      <c r="H61" s="1"/>
      <c r="I61" s="1"/>
      <c r="J61" s="1"/>
      <c r="K61" s="1"/>
      <c r="L61" s="1"/>
    </row>
    <row r="62" spans="6:12" ht="12.5" x14ac:dyDescent="0.25">
      <c r="F62" s="1"/>
      <c r="G62" s="1"/>
      <c r="H62" s="1"/>
      <c r="I62" s="1"/>
      <c r="J62" s="1"/>
      <c r="K62" s="1"/>
      <c r="L62" s="1"/>
    </row>
    <row r="63" spans="6:12" ht="12.5" x14ac:dyDescent="0.25">
      <c r="F63" s="1"/>
      <c r="G63" s="1"/>
      <c r="H63" s="1"/>
      <c r="I63" s="1"/>
      <c r="J63" s="1"/>
      <c r="K63" s="1"/>
      <c r="L63" s="1"/>
    </row>
    <row r="64" spans="6:12" ht="12.5" x14ac:dyDescent="0.25">
      <c r="F64" s="1"/>
      <c r="G64" s="1"/>
      <c r="H64" s="1"/>
      <c r="I64" s="1"/>
      <c r="J64" s="1"/>
      <c r="K64" s="1"/>
      <c r="L64" s="1"/>
    </row>
    <row r="65" spans="6:12" ht="12.5" x14ac:dyDescent="0.25">
      <c r="F65" s="1"/>
      <c r="G65" s="1"/>
      <c r="H65" s="1"/>
      <c r="I65" s="1"/>
      <c r="J65" s="1"/>
      <c r="K65" s="1"/>
      <c r="L65" s="1"/>
    </row>
    <row r="66" spans="6:12" ht="12.5" x14ac:dyDescent="0.25">
      <c r="F66" s="1"/>
      <c r="G66" s="1"/>
      <c r="H66" s="1"/>
      <c r="I66" s="1"/>
      <c r="J66" s="1"/>
      <c r="K66" s="1"/>
      <c r="L66" s="1"/>
    </row>
    <row r="67" spans="6:12" ht="12.5" x14ac:dyDescent="0.25">
      <c r="F67" s="1"/>
      <c r="G67" s="1"/>
      <c r="H67" s="1"/>
      <c r="I67" s="1"/>
      <c r="J67" s="1"/>
      <c r="K67" s="1"/>
      <c r="L67" s="1"/>
    </row>
    <row r="68" spans="6:12" ht="12.5" x14ac:dyDescent="0.25">
      <c r="F68" s="1"/>
      <c r="G68" s="1"/>
      <c r="H68" s="1"/>
      <c r="I68" s="1"/>
      <c r="J68" s="1"/>
      <c r="K68" s="1"/>
      <c r="L68" s="1"/>
    </row>
    <row r="69" spans="6:12" ht="12.5" x14ac:dyDescent="0.25">
      <c r="F69" s="1"/>
      <c r="G69" s="1"/>
      <c r="H69" s="1"/>
      <c r="I69" s="1"/>
      <c r="J69" s="1"/>
      <c r="K69" s="1"/>
      <c r="L69" s="1"/>
    </row>
    <row r="70" spans="6:12" ht="12.5" x14ac:dyDescent="0.25">
      <c r="F70" s="1"/>
      <c r="G70" s="1"/>
      <c r="H70" s="1"/>
      <c r="I70" s="1"/>
      <c r="J70" s="1"/>
      <c r="K70" s="1"/>
      <c r="L70" s="1"/>
    </row>
    <row r="71" spans="6:12" ht="12.5" x14ac:dyDescent="0.25">
      <c r="F71" s="1"/>
      <c r="G71" s="1"/>
      <c r="H71" s="1"/>
      <c r="I71" s="1"/>
      <c r="J71" s="1"/>
      <c r="K71" s="1"/>
      <c r="L71" s="1"/>
    </row>
    <row r="72" spans="6:12" ht="12.5" x14ac:dyDescent="0.25">
      <c r="F72" s="1"/>
      <c r="G72" s="1"/>
      <c r="H72" s="1"/>
      <c r="I72" s="1"/>
      <c r="J72" s="1"/>
      <c r="K72" s="1"/>
      <c r="L72" s="1"/>
    </row>
    <row r="73" spans="6:12" ht="12.5" x14ac:dyDescent="0.25">
      <c r="F73" s="1"/>
      <c r="G73" s="1"/>
      <c r="H73" s="1"/>
      <c r="I73" s="1"/>
      <c r="J73" s="1"/>
      <c r="K73" s="1"/>
      <c r="L73" s="1"/>
    </row>
    <row r="74" spans="6:12" ht="12.5" x14ac:dyDescent="0.25">
      <c r="F74" s="1"/>
      <c r="G74" s="1"/>
      <c r="H74" s="1"/>
      <c r="I74" s="1"/>
      <c r="J74" s="1"/>
      <c r="K74" s="1"/>
      <c r="L74" s="1"/>
    </row>
    <row r="75" spans="6:12" ht="12.5" x14ac:dyDescent="0.25">
      <c r="F75" s="1"/>
      <c r="G75" s="1"/>
      <c r="H75" s="1"/>
      <c r="I75" s="1"/>
      <c r="J75" s="1"/>
      <c r="K75" s="1"/>
      <c r="L75" s="1"/>
    </row>
    <row r="76" spans="6:12" ht="12.5" x14ac:dyDescent="0.25">
      <c r="F76" s="1"/>
      <c r="G76" s="1"/>
      <c r="H76" s="1"/>
      <c r="I76" s="1"/>
      <c r="J76" s="1"/>
      <c r="K76" s="1"/>
      <c r="L76" s="1"/>
    </row>
    <row r="77" spans="6:12" ht="12.5" x14ac:dyDescent="0.25">
      <c r="F77" s="1"/>
      <c r="G77" s="1"/>
      <c r="H77" s="1"/>
      <c r="I77" s="1"/>
      <c r="J77" s="1"/>
      <c r="K77" s="1"/>
      <c r="L77" s="1"/>
    </row>
    <row r="78" spans="6:12" ht="12.5" x14ac:dyDescent="0.25">
      <c r="F78" s="1"/>
      <c r="G78" s="1"/>
      <c r="H78" s="1"/>
      <c r="I78" s="1"/>
      <c r="J78" s="1"/>
      <c r="K78" s="1"/>
      <c r="L78" s="1"/>
    </row>
    <row r="79" spans="6:12" ht="12.5" x14ac:dyDescent="0.25">
      <c r="F79" s="1"/>
      <c r="G79" s="1"/>
      <c r="H79" s="1"/>
      <c r="I79" s="1"/>
      <c r="J79" s="1"/>
      <c r="K79" s="1"/>
      <c r="L79" s="1"/>
    </row>
    <row r="80" spans="6:12" ht="12.5" x14ac:dyDescent="0.25">
      <c r="F80" s="1"/>
      <c r="G80" s="1"/>
      <c r="H80" s="1"/>
      <c r="I80" s="1"/>
      <c r="J80" s="1"/>
      <c r="K80" s="1"/>
      <c r="L80" s="1"/>
    </row>
    <row r="81" spans="6:12" ht="12.5" x14ac:dyDescent="0.25">
      <c r="F81" s="1"/>
      <c r="G81" s="1"/>
      <c r="H81" s="1"/>
      <c r="I81" s="1"/>
      <c r="J81" s="1"/>
      <c r="K81" s="1"/>
      <c r="L81" s="1"/>
    </row>
    <row r="82" spans="6:12" ht="12.5" x14ac:dyDescent="0.25">
      <c r="F82" s="1"/>
      <c r="G82" s="1"/>
      <c r="H82" s="1"/>
      <c r="I82" s="1"/>
      <c r="J82" s="1"/>
      <c r="K82" s="1"/>
      <c r="L82" s="1"/>
    </row>
    <row r="83" spans="6:12" ht="12.5" x14ac:dyDescent="0.25">
      <c r="F83" s="1"/>
      <c r="G83" s="1"/>
      <c r="H83" s="1"/>
      <c r="I83" s="1"/>
      <c r="J83" s="1"/>
      <c r="K83" s="1"/>
      <c r="L83" s="1"/>
    </row>
    <row r="84" spans="6:12" ht="12.5" x14ac:dyDescent="0.25">
      <c r="F84" s="1"/>
      <c r="G84" s="1"/>
      <c r="H84" s="1"/>
      <c r="I84" s="1"/>
      <c r="J84" s="1"/>
      <c r="K84" s="1"/>
      <c r="L84" s="1"/>
    </row>
    <row r="85" spans="6:12" ht="12.5" x14ac:dyDescent="0.25">
      <c r="F85" s="1"/>
      <c r="G85" s="1"/>
      <c r="H85" s="1"/>
      <c r="I85" s="1"/>
      <c r="J85" s="1"/>
      <c r="K85" s="1"/>
      <c r="L85" s="1"/>
    </row>
    <row r="86" spans="6:12" ht="12.5" x14ac:dyDescent="0.25">
      <c r="F86" s="1"/>
      <c r="G86" s="1"/>
      <c r="H86" s="1"/>
      <c r="I86" s="1"/>
      <c r="J86" s="1"/>
      <c r="K86" s="1"/>
      <c r="L86" s="1"/>
    </row>
  </sheetData>
  <sortState xmlns:xlrd2="http://schemas.microsoft.com/office/spreadsheetml/2017/richdata2" ref="B11:M15">
    <sortCondition descending="1" ref="M11:M15"/>
  </sortState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U14 Standings</vt:lpstr>
      <vt:lpstr>U16 Standings</vt:lpstr>
      <vt:lpstr>FJ Standings</vt:lpstr>
      <vt:lpstr>FS Standings</vt:lpstr>
      <vt:lpstr>Female Masters40 Standings</vt:lpstr>
      <vt:lpstr>Female Masters5060 Standings</vt:lpstr>
      <vt:lpstr>OJ Standings</vt:lpstr>
      <vt:lpstr>OS Standings</vt:lpstr>
      <vt:lpstr>Masters40 Standings</vt:lpstr>
      <vt:lpstr>Masters50 Standings</vt:lpstr>
      <vt:lpstr>Masters60 Standings</vt:lpstr>
      <vt:lpstr>Masters70 Standings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Islip</dc:creator>
  <cp:lastModifiedBy>James Islip</cp:lastModifiedBy>
  <dcterms:created xsi:type="dcterms:W3CDTF">2025-10-14T19:53:28Z</dcterms:created>
  <dcterms:modified xsi:type="dcterms:W3CDTF">2026-01-06T17:49:54Z</dcterms:modified>
</cp:coreProperties>
</file>